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11\SOiSD\"/>
    </mc:Choice>
  </mc:AlternateContent>
  <xr:revisionPtr revIDLastSave="0" documentId="13_ncr:1_{4D8A24F8-CF67-4C40-8788-A1395E34B6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9" r:id="rId1"/>
    <sheet name="Passenger Cars Ranking" sheetId="4" r:id="rId2"/>
    <sheet name="Passenger Cars - Fuels" sheetId="14" r:id="rId3"/>
    <sheet name="PC for Ind.Customers" sheetId="11" r:id="rId4"/>
    <sheet name="PC for Busine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7" l="1"/>
  <c r="R51" i="7"/>
  <c r="J52" i="7" l="1"/>
  <c r="S33" i="11"/>
  <c r="T33" i="11" s="1"/>
  <c r="Q33" i="11"/>
  <c r="R33" i="11" s="1"/>
  <c r="S32" i="11"/>
  <c r="T32" i="11" s="1"/>
  <c r="Q32" i="11"/>
  <c r="R32" i="11" s="1"/>
  <c r="Q70" i="11"/>
  <c r="R70" i="11" s="1"/>
  <c r="S70" i="11"/>
  <c r="T70" i="11" s="1"/>
  <c r="D31" i="1"/>
  <c r="E31" i="1" s="1"/>
  <c r="F31" i="1"/>
  <c r="G31" i="1" s="1"/>
  <c r="I31" i="1"/>
  <c r="K31" i="1"/>
  <c r="L31" i="1" s="1"/>
  <c r="M31" i="1"/>
  <c r="N31" i="1"/>
  <c r="D32" i="1"/>
  <c r="F32" i="1"/>
  <c r="G32" i="1" s="1"/>
  <c r="I32" i="1"/>
  <c r="K32" i="1"/>
  <c r="L32" i="1" s="1"/>
  <c r="M32" i="1"/>
  <c r="N32" i="1"/>
  <c r="D26" i="7"/>
  <c r="E26" i="7" s="1"/>
  <c r="F26" i="7"/>
  <c r="G26" i="7" s="1"/>
  <c r="I26" i="7"/>
  <c r="K26" i="7"/>
  <c r="O26" i="7" s="1"/>
  <c r="M26" i="7"/>
  <c r="N26" i="7" s="1"/>
  <c r="D27" i="7"/>
  <c r="E27" i="7" s="1"/>
  <c r="F27" i="7"/>
  <c r="G27" i="7" s="1"/>
  <c r="I27" i="7"/>
  <c r="J27" i="7" s="1"/>
  <c r="K27" i="7"/>
  <c r="M27" i="7"/>
  <c r="N27" i="7" s="1"/>
  <c r="D51" i="7"/>
  <c r="F51" i="7"/>
  <c r="G51" i="7" s="1"/>
  <c r="J51" i="7"/>
  <c r="S51" i="7"/>
  <c r="R52" i="7"/>
  <c r="T51" i="7"/>
  <c r="V51" i="7" s="1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H70" i="12" s="1"/>
  <c r="J70" i="12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70" i="11"/>
  <c r="E70" i="11" s="1"/>
  <c r="F70" i="11"/>
  <c r="G70" i="11" s="1"/>
  <c r="J70" i="11"/>
  <c r="Q71" i="11"/>
  <c r="R71" i="11" s="1"/>
  <c r="S71" i="11"/>
  <c r="T71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K33" i="11" l="1"/>
  <c r="H32" i="11"/>
  <c r="K32" i="11"/>
  <c r="F52" i="7"/>
  <c r="G52" i="7" s="1"/>
  <c r="H69" i="12"/>
  <c r="U33" i="12"/>
  <c r="U70" i="12"/>
  <c r="H51" i="7"/>
  <c r="K70" i="12"/>
  <c r="U32" i="12"/>
  <c r="H32" i="1"/>
  <c r="K69" i="12"/>
  <c r="K32" i="12"/>
  <c r="E32" i="1"/>
  <c r="J31" i="1"/>
  <c r="O31" i="1"/>
  <c r="J32" i="1"/>
  <c r="J26" i="7"/>
  <c r="H26" i="7"/>
  <c r="R70" i="12"/>
  <c r="G70" i="12"/>
  <c r="E69" i="12"/>
  <c r="E70" i="12"/>
  <c r="R32" i="12"/>
  <c r="H32" i="12"/>
  <c r="E33" i="11"/>
  <c r="U67" i="4"/>
  <c r="T52" i="7"/>
  <c r="U52" i="7" s="1"/>
  <c r="S52" i="7"/>
  <c r="U51" i="7"/>
  <c r="D52" i="7"/>
  <c r="E51" i="7"/>
  <c r="K51" i="7"/>
  <c r="O27" i="7"/>
  <c r="H27" i="7"/>
  <c r="L27" i="7"/>
  <c r="H70" i="11"/>
  <c r="H69" i="11"/>
  <c r="U33" i="11"/>
  <c r="E32" i="12"/>
  <c r="H33" i="12"/>
  <c r="K33" i="12"/>
  <c r="U69" i="12"/>
  <c r="R33" i="12"/>
  <c r="U70" i="11"/>
  <c r="U71" i="11"/>
  <c r="U32" i="11"/>
  <c r="E69" i="11"/>
  <c r="K70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<sst xmlns="http://schemas.openxmlformats.org/spreadsheetml/2006/main" count="824" uniqueCount="189">
  <si>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</si>
  <si>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</si>
  <si>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</si>
  <si>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</si>
  <si>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</si>
  <si>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</si>
  <si>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</si>
  <si>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</si>
  <si>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</si>
  <si>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</si>
  <si>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</si>
  <si>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</si>
  <si>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</si>
  <si>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</si>
  <si>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</si>
  <si>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</si>
  <si>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</si>
  <si>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</si>
  <si>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</si>
  <si>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</si>
  <si>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</si>
  <si>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</si>
  <si>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</si>
  <si>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</si>
  <si>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</si>
  <si>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</si>
  <si>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</si>
  <si>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</si>
  <si>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</si>
  <si>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</si>
  <si>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</si>
  <si>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</si>
  <si>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</si>
  <si>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</si>
  <si>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</si>
  <si>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</si>
  <si>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</si>
  <si>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</si>
  <si>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</si>
  <si>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</si>
  <si>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</si>
  <si>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</si>
  <si>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</si>
  <si>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</si>
  <si>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</si>
  <si>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</si>
  <si>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</si>
  <si>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</si>
  <si>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</si>
  <si>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</si>
  <si>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</si>
  <si>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</si>
  <si>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</si>
  <si>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</si>
  <si>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</si>
  <si>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</si>
  <si>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</si>
  <si>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</si>
  <si>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</si>
  <si>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</si>
  <si>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</si>
  <si>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</si>
  <si>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</si>
  <si>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</si>
  <si>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</si>
  <si>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</si>
  <si>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</si>
  <si>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</si>
  <si>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Pierwsze rejestracje NOWYCH samochodów dostawczych o DMC&lt;=3,5T*, udział w rynku %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</si>
  <si>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</si>
  <si>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</si>
  <si>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</si>
  <si>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</si>
  <si>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</si>
  <si>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</si>
  <si>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HONDA</t>
  </si>
  <si>
    <t>Opel Movano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</si>
  <si>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</si>
  <si>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</si>
  <si>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</si>
  <si>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</si>
  <si>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</si>
  <si>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</si>
  <si>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</si>
  <si>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</si>
  <si>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</si>
  <si>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</si>
  <si>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</si>
  <si>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Skoda Karoq</t>
  </si>
  <si>
    <t>MITSUBISHI</t>
  </si>
  <si>
    <t>ISUZU</t>
  </si>
  <si>
    <t>Volvo XC60</t>
  </si>
  <si>
    <t>Skoda Kodiaq</t>
  </si>
  <si>
    <t>Rejestracje nowych samochodów osobowych OGÓŁEM, ranking modeli - 2022 narastająco</t>
  </si>
  <si>
    <t>Registrations of new PC, Top Models - 2022 YTD</t>
  </si>
  <si>
    <t>Rejestracje nowych samochodów osobowych na KLIENTÓW INDYWIDUALNYCH,
ranking marek - 2022 narastająco</t>
  </si>
  <si>
    <t>Registrations of New PC For Indywidual Customers, Top Makes - 2022 YTD</t>
  </si>
  <si>
    <t>Registrations of New PC For Individual Customers, Top Models - 2022 YTD</t>
  </si>
  <si>
    <t>Rejestracje nowych samochodów osobowych na Inywidualnych Klentów,
ranking modeli - 2022 narastająco</t>
  </si>
  <si>
    <t>Rejestracje nowych samochodów osobowych na REGON,
ranking marek - 2022 narastająco</t>
  </si>
  <si>
    <t>Registrations of New PC For Business Activity, Top Makes - 2022 YTD</t>
  </si>
  <si>
    <t>Rejestracje nowych samochodów osobowych na REGON,
ranking modeli - 2022 narastająco</t>
  </si>
  <si>
    <t>Rejestracje nowych samochodów dostawczych do 3,5T, ranking modeli - 2022 narastająco</t>
  </si>
  <si>
    <t>Registrations of new LCV up to 3.5T, Top Models - 2022 YTD</t>
  </si>
  <si>
    <t>Volkswagen Passat</t>
  </si>
  <si>
    <t>ROLLER TEAM</t>
  </si>
  <si>
    <t>Fiat Ducato</t>
  </si>
  <si>
    <t>Kia Ceed</t>
  </si>
  <si>
    <t>Fiat 500</t>
  </si>
  <si>
    <t>+1,3 pp</t>
  </si>
  <si>
    <t>Ford Transit Custom</t>
  </si>
  <si>
    <t>Toyota Aygo X</t>
  </si>
  <si>
    <t>Volkswagen Golf</t>
  </si>
  <si>
    <t>Volkswagen Tiguan</t>
  </si>
  <si>
    <t>Volkswagen Crafter</t>
  </si>
  <si>
    <t>Renault Captur</t>
  </si>
  <si>
    <t>Ford Ranger</t>
  </si>
  <si>
    <t>Hyundai i30</t>
  </si>
  <si>
    <t>Audi Q5</t>
  </si>
  <si>
    <t>Fiat Doblo</t>
  </si>
  <si>
    <t>October</t>
  </si>
  <si>
    <t>Paź/Wrz
Zmiana %</t>
  </si>
  <si>
    <t>Oct/Sep Ch %</t>
  </si>
  <si>
    <t>Rejestracje nowych samochodów dostawczych do 3,5T, ranking modeli - Pażdziernik 2022</t>
  </si>
  <si>
    <t>Registrations of new LCV up to 3.5T, Top Models - October 2022</t>
  </si>
  <si>
    <t>+0,1 pp</t>
  </si>
  <si>
    <t>Listopad</t>
  </si>
  <si>
    <t>Rok narastająco Styczeń - Listopad</t>
  </si>
  <si>
    <t>November</t>
  </si>
  <si>
    <t>YTD January - November</t>
  </si>
  <si>
    <t>Lis/Paź
Zmiana %</t>
  </si>
  <si>
    <t>Nov/Oct Ch %</t>
  </si>
  <si>
    <t>Renault Arkana</t>
  </si>
  <si>
    <t>Rejestracje nowych samochodów osobowych OGÓŁEM, ranking modeli - Listopad 2022</t>
  </si>
  <si>
    <t>Registrations of new PC, Top Models - November 2022</t>
  </si>
  <si>
    <t>Pazdziernik</t>
  </si>
  <si>
    <t>Lis/Paź
Zmiana poz</t>
  </si>
  <si>
    <t>Nov/Oct Ch position</t>
  </si>
  <si>
    <t>YTD January - Novemer</t>
  </si>
  <si>
    <t>Rejestracje nowych samochodów osobowych na KLIENTÓW INDYWIDUALNYCH, ranking marek - Listopad 2022</t>
  </si>
  <si>
    <t>Registrations of New PC For Individual Customers, Top Makes - November 2022</t>
  </si>
  <si>
    <t>Rejestracje nowych samochodów osobowych na KLIENTÓW INDYWIDUALNYCH, ranking modeli - Listopad 2022</t>
  </si>
  <si>
    <t>Registrations of New PC For Individual Customers, Top Models - Noveber  2022</t>
  </si>
  <si>
    <t>Rejestracje nowych samochodów osobowych na REGON, ranking marek - Listopad 2022</t>
  </si>
  <si>
    <t>Registrations of New PC For Business Activity, Top Makes - November 2022</t>
  </si>
  <si>
    <t>Rejestracje nowych samochodów osobowych na REGON, ranking modeli - Listopad 2022</t>
  </si>
  <si>
    <t>Registrations of New PC For Business Activity, Top Models - November  2022</t>
  </si>
  <si>
    <t>PORSCHE</t>
  </si>
  <si>
    <t>Volkswagen Arteon</t>
  </si>
  <si>
    <t>215,5</t>
  </si>
  <si>
    <t>186,4</t>
  </si>
  <si>
    <t>-3,8 pp</t>
  </si>
  <si>
    <t>50,8</t>
  </si>
  <si>
    <t>42,4</t>
  </si>
  <si>
    <t>-1,3 pp</t>
  </si>
  <si>
    <t>144,1</t>
  </si>
  <si>
    <t>154,1</t>
  </si>
  <si>
    <t>+5,1 pp</t>
  </si>
  <si>
    <t>+0,3 pp</t>
  </si>
  <si>
    <t>+2,6 pp</t>
  </si>
  <si>
    <t>+0,8 pp</t>
  </si>
  <si>
    <t>Renault Clio</t>
  </si>
  <si>
    <t>Hyundai Kona</t>
  </si>
  <si>
    <t>Suzuki Vitara</t>
  </si>
  <si>
    <t>PZPM based on CEP</t>
  </si>
  <si>
    <t>units</t>
  </si>
  <si>
    <t>FIRST REGISTRATIONS OF NEW PC &amp; LCV UP TO 3.5T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</si>
  <si>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</si>
  <si>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</si>
  <si>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</si>
  <si>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</si>
  <si>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</si>
  <si>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</si>
  <si>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2022
Nov</t>
  </si>
  <si>
    <t>2021
Nov</t>
  </si>
  <si>
    <t>2022
Jan - Nov</t>
  </si>
  <si>
    <t>2021
Jan - Nov</t>
  </si>
  <si>
    <t>in tousand pcs</t>
  </si>
  <si>
    <t>First Registrations of NEW Passenger Cars by Fuel Type</t>
  </si>
  <si>
    <t>Fuel Type</t>
  </si>
  <si>
    <t>tous. pcs.</t>
  </si>
  <si>
    <t>share %</t>
  </si>
  <si>
    <t>Change %
y/y</t>
  </si>
  <si>
    <t>Share
Change
y/y</t>
  </si>
  <si>
    <t>Jan - Nov 2021</t>
  </si>
  <si>
    <t>Jan - Nov 2022</t>
  </si>
  <si>
    <t>Petrol</t>
  </si>
  <si>
    <t>Alternative/other</t>
  </si>
  <si>
    <t>Other / 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</si>
</sst>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20"/>
      <color rgb="FFFF0000"/>
      <name val="Tahoma"/>
      <family val="2"/>
      <charset val="238"/>
    </font>
    <font>
      <sz val="10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0"/>
      <color theme="0"/>
      <name val="Barlow"/>
      <charset val="238"/>
    </font>
    <font>
      <b/>
      <sz val="10"/>
      <color theme="0"/>
      <name val="Barlow"/>
      <charset val="238"/>
    </font>
    <font>
      <sz val="10"/>
      <color theme="1"/>
      <name val="Barlow"/>
      <charset val="238"/>
    </font>
    <font>
      <sz val="11"/>
      <color theme="1"/>
      <name val="Barlow"/>
      <charset val="238"/>
    </font>
    <font>
      <b/>
      <sz val="11"/>
      <color theme="0"/>
      <name val="Barlow"/>
      <charset val="238"/>
    </font>
    <font>
      <b/>
      <sz val="10"/>
      <name val="Barlow"/>
      <charset val="238"/>
    </font>
    <font>
      <b/>
      <i/>
      <sz val="10"/>
      <color theme="1" tint="0.499984740745262"/>
      <name val="Barlow"/>
      <charset val="238"/>
    </font>
    <font>
      <sz val="10"/>
      <name val="Barlow"/>
      <charset val="238"/>
    </font>
    <font>
      <b/>
      <i/>
      <sz val="10"/>
      <color theme="0" tint="-0.34998626667073579"/>
      <name val="Barlow"/>
      <charset val="238"/>
    </font>
    <font>
      <i/>
      <sz val="10"/>
      <color theme="0" tint="-0.34998626667073579"/>
      <name val="Barlow"/>
      <charset val="238"/>
    </font>
    <font>
      <b/>
      <sz val="10"/>
      <color rgb="FF000000"/>
      <name val="Barlow"/>
      <charset val="238"/>
    </font>
    <font>
      <sz val="10"/>
      <color rgb="FFFF0000"/>
      <name val="Barlow"/>
      <charset val="238"/>
    </font>
    <font>
      <sz val="10"/>
      <color theme="1" tint="0.499984740745262"/>
      <name val="Barlow"/>
      <charset val="238"/>
    </font>
    <font>
      <sz val="9"/>
      <color theme="1"/>
      <name val="Barlow"/>
      <charset val="238"/>
    </font>
    <font>
      <sz val="9"/>
      <color theme="1" tint="0.499984740745262"/>
      <name val="Barlow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8" applyFont="1" applyAlignment="1">
      <alignment horizontal="center" vertical="center"/>
    </xf>
    <xf numFmtId="0" fontId="7" fillId="0" borderId="0" xfId="0" applyFont="1"/>
    <xf numFmtId="0" fontId="5" fillId="0" borderId="0" xfId="11"/>
    <xf numFmtId="0" fontId="1" fillId="0" borderId="0" xfId="8"/>
    <xf numFmtId="0" fontId="8" fillId="0" borderId="0" xfId="7" applyFont="1" applyAlignment="1">
      <alignment horizontal="center" vertical="top"/>
    </xf>
    <xf numFmtId="0" fontId="9" fillId="0" borderId="0" xfId="0" applyFont="1"/>
    <xf numFmtId="0" fontId="10" fillId="0" borderId="0" xfId="0" applyFont="1"/>
    <xf numFmtId="0" fontId="5" fillId="0" borderId="7" xfId="11" applyBorder="1"/>
    <xf numFmtId="0" fontId="11" fillId="0" borderId="0" xfId="0" applyFont="1"/>
    <xf numFmtId="0" fontId="12" fillId="0" borderId="0" xfId="0" applyFont="1"/>
    <xf numFmtId="14" fontId="0" fillId="0" borderId="0" xfId="0" applyNumberFormat="1"/>
    <xf numFmtId="166" fontId="5" fillId="0" borderId="0" xfId="11" applyNumberFormat="1"/>
    <xf numFmtId="0" fontId="14" fillId="2" borderId="6" xfId="0" applyFont="1" applyFill="1" applyBorder="1" applyAlignment="1">
      <alignment wrapText="1"/>
    </xf>
    <xf numFmtId="166" fontId="14" fillId="2" borderId="4" xfId="1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166" fontId="15" fillId="0" borderId="4" xfId="1" applyNumberFormat="1" applyFont="1" applyBorder="1" applyAlignment="1">
      <alignment horizontal="center"/>
    </xf>
    <xf numFmtId="165" fontId="15" fillId="0" borderId="4" xfId="22" applyNumberFormat="1" applyFont="1" applyBorder="1" applyAlignment="1">
      <alignment horizontal="center"/>
    </xf>
    <xf numFmtId="0" fontId="15" fillId="0" borderId="6" xfId="0" applyFont="1" applyBorder="1" applyAlignment="1">
      <alignment horizontal="left" wrapText="1" indent="1"/>
    </xf>
    <xf numFmtId="166" fontId="15" fillId="0" borderId="5" xfId="1" applyNumberFormat="1" applyFont="1" applyBorder="1" applyAlignment="1">
      <alignment horizontal="center"/>
    </xf>
    <xf numFmtId="165" fontId="15" fillId="0" borderId="5" xfId="17" applyNumberFormat="1" applyFont="1" applyBorder="1" applyAlignment="1">
      <alignment horizontal="center"/>
    </xf>
    <xf numFmtId="0" fontId="15" fillId="0" borderId="9" xfId="0" applyFont="1" applyBorder="1" applyAlignment="1">
      <alignment horizontal="left" wrapText="1" indent="1"/>
    </xf>
    <xf numFmtId="165" fontId="15" fillId="0" borderId="8" xfId="22" applyNumberFormat="1" applyFont="1" applyBorder="1" applyAlignment="1">
      <alignment horizontal="center"/>
    </xf>
    <xf numFmtId="0" fontId="16" fillId="0" borderId="0" xfId="0" applyFont="1"/>
    <xf numFmtId="0" fontId="15" fillId="0" borderId="7" xfId="11" applyFont="1" applyBorder="1"/>
    <xf numFmtId="0" fontId="14" fillId="2" borderId="4" xfId="0" applyFont="1" applyFill="1" applyBorder="1" applyAlignment="1">
      <alignment vertical="center" wrapText="1"/>
    </xf>
    <xf numFmtId="166" fontId="14" fillId="2" borderId="4" xfId="1" applyNumberFormat="1" applyFont="1" applyFill="1" applyBorder="1" applyAlignment="1">
      <alignment horizontal="center" vertical="center"/>
    </xf>
    <xf numFmtId="165" fontId="14" fillId="2" borderId="4" xfId="22" applyNumberFormat="1" applyFont="1" applyFill="1" applyBorder="1" applyAlignment="1">
      <alignment horizontal="center" vertical="center"/>
    </xf>
    <xf numFmtId="0" fontId="16" fillId="0" borderId="0" xfId="11" applyFont="1" applyAlignment="1">
      <alignment horizontal="right"/>
    </xf>
    <xf numFmtId="0" fontId="18" fillId="0" borderId="16" xfId="8" applyFont="1" applyBorder="1" applyAlignment="1">
      <alignment horizontal="center" vertical="center"/>
    </xf>
    <xf numFmtId="0" fontId="20" fillId="0" borderId="19" xfId="8" applyFont="1" applyBorder="1" applyAlignment="1">
      <alignment vertical="center"/>
    </xf>
    <xf numFmtId="3" fontId="20" fillId="0" borderId="22" xfId="8" applyNumberFormat="1" applyFont="1" applyBorder="1" applyAlignment="1">
      <alignment vertical="center"/>
    </xf>
    <xf numFmtId="10" fontId="20" fillId="0" borderId="19" xfId="18" applyNumberFormat="1" applyFont="1" applyBorder="1" applyAlignment="1">
      <alignment vertical="center"/>
    </xf>
    <xf numFmtId="165" fontId="20" fillId="0" borderId="19" xfId="18" applyNumberFormat="1" applyFont="1" applyBorder="1" applyAlignment="1">
      <alignment vertical="center"/>
    </xf>
    <xf numFmtId="3" fontId="20" fillId="3" borderId="22" xfId="8" applyNumberFormat="1" applyFont="1" applyFill="1" applyBorder="1" applyAlignment="1">
      <alignment vertical="center"/>
    </xf>
    <xf numFmtId="10" fontId="20" fillId="3" borderId="19" xfId="18" applyNumberFormat="1" applyFont="1" applyFill="1" applyBorder="1" applyAlignment="1">
      <alignment vertical="center"/>
    </xf>
    <xf numFmtId="165" fontId="20" fillId="3" borderId="19" xfId="18" applyNumberFormat="1" applyFont="1" applyFill="1" applyBorder="1" applyAlignment="1">
      <alignment vertical="center"/>
    </xf>
    <xf numFmtId="0" fontId="20" fillId="3" borderId="22" xfId="8" applyFont="1" applyFill="1" applyBorder="1" applyAlignment="1">
      <alignment vertical="center"/>
    </xf>
    <xf numFmtId="3" fontId="14" fillId="2" borderId="22" xfId="8" applyNumberFormat="1" applyFont="1" applyFill="1" applyBorder="1" applyAlignment="1">
      <alignment vertical="center"/>
    </xf>
    <xf numFmtId="9" fontId="14" fillId="2" borderId="19" xfId="18" applyFont="1" applyFill="1" applyBorder="1" applyAlignment="1">
      <alignment vertical="center"/>
    </xf>
    <xf numFmtId="165" fontId="14" fillId="2" borderId="19" xfId="8" applyNumberFormat="1" applyFont="1" applyFill="1" applyBorder="1" applyAlignment="1">
      <alignment vertical="center"/>
    </xf>
    <xf numFmtId="0" fontId="13" fillId="2" borderId="33" xfId="8" applyFont="1" applyFill="1" applyBorder="1" applyAlignment="1">
      <alignment horizontal="center" vertical="center" wrapText="1"/>
    </xf>
    <xf numFmtId="0" fontId="22" fillId="2" borderId="23" xfId="8" applyFont="1" applyFill="1" applyBorder="1" applyAlignment="1">
      <alignment horizontal="center" vertical="center" wrapText="1"/>
    </xf>
    <xf numFmtId="0" fontId="22" fillId="2" borderId="21" xfId="8" applyFont="1" applyFill="1" applyBorder="1" applyAlignment="1">
      <alignment horizontal="center" vertical="top" wrapText="1"/>
    </xf>
    <xf numFmtId="0" fontId="13" fillId="2" borderId="31" xfId="8" applyFont="1" applyFill="1" applyBorder="1" applyAlignment="1">
      <alignment horizontal="center" vertical="center" wrapText="1"/>
    </xf>
    <xf numFmtId="0" fontId="22" fillId="2" borderId="18" xfId="8" applyFont="1" applyFill="1" applyBorder="1" applyAlignment="1">
      <alignment horizontal="center" vertical="center" wrapText="1"/>
    </xf>
    <xf numFmtId="0" fontId="13" fillId="2" borderId="20" xfId="8" applyFont="1" applyFill="1" applyBorder="1" applyAlignment="1">
      <alignment horizontal="center" wrapText="1"/>
    </xf>
    <xf numFmtId="14" fontId="15" fillId="0" borderId="0" xfId="0" applyNumberFormat="1" applyFont="1"/>
    <xf numFmtId="0" fontId="15" fillId="0" borderId="0" xfId="0" applyFont="1"/>
    <xf numFmtId="0" fontId="26" fillId="0" borderId="0" xfId="0" applyFont="1"/>
    <xf numFmtId="0" fontId="27" fillId="0" borderId="0" xfId="0" applyFont="1"/>
    <xf numFmtId="3" fontId="20" fillId="4" borderId="22" xfId="8" applyNumberFormat="1" applyFont="1" applyFill="1" applyBorder="1" applyAlignment="1">
      <alignment vertical="center"/>
    </xf>
    <xf numFmtId="165" fontId="20" fillId="4" borderId="19" xfId="18" applyNumberFormat="1" applyFont="1" applyFill="1" applyBorder="1" applyAlignment="1">
      <alignment vertical="center"/>
    </xf>
    <xf numFmtId="0" fontId="23" fillId="4" borderId="16" xfId="0" applyFont="1" applyFill="1" applyBorder="1" applyAlignment="1">
      <alignment horizontal="center" vertical="center" wrapText="1"/>
    </xf>
    <xf numFmtId="0" fontId="20" fillId="4" borderId="19" xfId="8" applyFont="1" applyFill="1" applyBorder="1" applyAlignment="1">
      <alignment vertical="center"/>
    </xf>
    <xf numFmtId="10" fontId="20" fillId="4" borderId="19" xfId="18" applyNumberFormat="1" applyFont="1" applyFill="1" applyBorder="1" applyAlignment="1">
      <alignment vertical="center"/>
    </xf>
    <xf numFmtId="3" fontId="20" fillId="3" borderId="16" xfId="8" applyNumberFormat="1" applyFont="1" applyFill="1" applyBorder="1" applyAlignment="1">
      <alignment vertical="center"/>
    </xf>
    <xf numFmtId="0" fontId="20" fillId="3" borderId="16" xfId="8" applyFont="1" applyFill="1" applyBorder="1" applyAlignment="1">
      <alignment vertical="center"/>
    </xf>
    <xf numFmtId="3" fontId="14" fillId="2" borderId="16" xfId="8" applyNumberFormat="1" applyFont="1" applyFill="1" applyBorder="1" applyAlignment="1">
      <alignment vertical="center"/>
    </xf>
    <xf numFmtId="1" fontId="20" fillId="0" borderId="16" xfId="18" applyNumberFormat="1" applyFont="1" applyBorder="1" applyAlignment="1">
      <alignment horizontal="center"/>
    </xf>
    <xf numFmtId="1" fontId="20" fillId="4" borderId="16" xfId="18" applyNumberFormat="1" applyFont="1" applyFill="1" applyBorder="1" applyAlignment="1">
      <alignment horizontal="center"/>
    </xf>
    <xf numFmtId="0" fontId="25" fillId="0" borderId="0" xfId="8" applyFont="1" applyAlignment="1">
      <alignment horizontal="right" vertical="center"/>
    </xf>
    <xf numFmtId="0" fontId="19" fillId="0" borderId="0" xfId="8" applyFont="1" applyAlignment="1">
      <alignment vertical="center"/>
    </xf>
    <xf numFmtId="0" fontId="15" fillId="0" borderId="0" xfId="0" applyFont="1" applyAlignment="1">
      <alignment horizontal="right"/>
    </xf>
    <xf numFmtId="0" fontId="20" fillId="0" borderId="5" xfId="0" applyFont="1" applyBorder="1" applyAlignment="1">
      <alignment horizontal="left"/>
    </xf>
    <xf numFmtId="0" fontId="20" fillId="0" borderId="6" xfId="22" applyNumberFormat="1" applyFont="1" applyBorder="1" applyAlignment="1">
      <alignment horizontal="right"/>
    </xf>
    <xf numFmtId="165" fontId="20" fillId="0" borderId="12" xfId="22" applyNumberFormat="1" applyFont="1" applyBorder="1" applyAlignment="1">
      <alignment horizontal="right"/>
    </xf>
    <xf numFmtId="170" fontId="20" fillId="0" borderId="15" xfId="18" applyNumberFormat="1" applyFont="1" applyBorder="1"/>
    <xf numFmtId="170" fontId="24" fillId="0" borderId="5" xfId="18" applyNumberFormat="1" applyFont="1" applyBorder="1" applyAlignment="1">
      <alignment horizontal="right"/>
    </xf>
    <xf numFmtId="171" fontId="20" fillId="0" borderId="6" xfId="22" applyNumberFormat="1" applyFont="1" applyBorder="1" applyAlignment="1">
      <alignment horizontal="right"/>
    </xf>
    <xf numFmtId="170" fontId="20" fillId="0" borderId="5" xfId="18" applyNumberFormat="1" applyFont="1" applyBorder="1"/>
    <xf numFmtId="170" fontId="20" fillId="0" borderId="5" xfId="18" applyNumberFormat="1" applyFont="1" applyBorder="1" applyAlignment="1">
      <alignment horizontal="right"/>
    </xf>
    <xf numFmtId="0" fontId="20" fillId="0" borderId="5" xfId="0" applyFont="1" applyBorder="1" applyAlignment="1">
      <alignment horizontal="left" indent="1"/>
    </xf>
    <xf numFmtId="3" fontId="20" fillId="0" borderId="6" xfId="22" applyNumberFormat="1" applyFont="1" applyBorder="1" applyAlignment="1">
      <alignment horizontal="right"/>
    </xf>
    <xf numFmtId="170" fontId="15" fillId="0" borderId="5" xfId="18" applyNumberFormat="1" applyFont="1" applyBorder="1"/>
    <xf numFmtId="170" fontId="15" fillId="0" borderId="5" xfId="18" applyNumberFormat="1" applyFont="1" applyBorder="1" applyAlignment="1">
      <alignment horizontal="right"/>
    </xf>
    <xf numFmtId="168" fontId="20" fillId="0" borderId="6" xfId="22" applyNumberFormat="1" applyFont="1" applyBorder="1" applyAlignment="1">
      <alignment horizontal="right"/>
    </xf>
    <xf numFmtId="169" fontId="20" fillId="0" borderId="6" xfId="22" applyNumberFormat="1" applyFont="1" applyBorder="1" applyAlignment="1">
      <alignment horizontal="right"/>
    </xf>
    <xf numFmtId="0" fontId="20" fillId="0" borderId="8" xfId="0" applyFont="1" applyBorder="1" applyAlignment="1">
      <alignment horizontal="left" indent="1"/>
    </xf>
    <xf numFmtId="168" fontId="20" fillId="0" borderId="9" xfId="22" applyNumberFormat="1" applyFont="1" applyBorder="1" applyAlignment="1">
      <alignment horizontal="right"/>
    </xf>
    <xf numFmtId="165" fontId="20" fillId="0" borderId="13" xfId="22" applyNumberFormat="1" applyFont="1" applyBorder="1" applyAlignment="1">
      <alignment horizontal="right"/>
    </xf>
    <xf numFmtId="170" fontId="20" fillId="0" borderId="8" xfId="18" applyNumberFormat="1" applyFont="1" applyBorder="1"/>
    <xf numFmtId="170" fontId="24" fillId="0" borderId="8" xfId="18" applyNumberFormat="1" applyFont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4" fontId="16" fillId="0" borderId="0" xfId="0" applyNumberFormat="1" applyFont="1"/>
    <xf numFmtId="0" fontId="17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2" fillId="2" borderId="31" xfId="8" applyFont="1" applyFill="1" applyBorder="1" applyAlignment="1">
      <alignment horizontal="center" vertical="center" wrapText="1"/>
    </xf>
    <xf numFmtId="0" fontId="22" fillId="2" borderId="18" xfId="8" applyFont="1" applyFill="1" applyBorder="1" applyAlignment="1">
      <alignment horizontal="center" vertical="center" wrapText="1"/>
    </xf>
    <xf numFmtId="0" fontId="13" fillId="2" borderId="17" xfId="8" applyFont="1" applyFill="1" applyBorder="1" applyAlignment="1">
      <alignment horizontal="center" wrapText="1"/>
    </xf>
    <xf numFmtId="0" fontId="13" fillId="2" borderId="31" xfId="8" applyFont="1" applyFill="1" applyBorder="1" applyAlignment="1">
      <alignment horizontal="center" wrapText="1"/>
    </xf>
    <xf numFmtId="0" fontId="22" fillId="2" borderId="31" xfId="8" applyFont="1" applyFill="1" applyBorder="1" applyAlignment="1">
      <alignment horizontal="center" vertical="top" wrapText="1"/>
    </xf>
    <xf numFmtId="0" fontId="22" fillId="2" borderId="18" xfId="8" applyFont="1" applyFill="1" applyBorder="1" applyAlignment="1">
      <alignment horizontal="center" vertical="top" wrapText="1"/>
    </xf>
    <xf numFmtId="0" fontId="18" fillId="3" borderId="32" xfId="8" applyFont="1" applyFill="1" applyBorder="1" applyAlignment="1">
      <alignment horizontal="center" vertical="center"/>
    </xf>
    <xf numFmtId="0" fontId="18" fillId="3" borderId="19" xfId="8" applyFont="1" applyFill="1" applyBorder="1" applyAlignment="1">
      <alignment horizontal="center" vertical="center"/>
    </xf>
    <xf numFmtId="0" fontId="21" fillId="2" borderId="30" xfId="8" applyFont="1" applyFill="1" applyBorder="1" applyAlignment="1">
      <alignment horizontal="center" vertical="center"/>
    </xf>
    <xf numFmtId="0" fontId="21" fillId="2" borderId="21" xfId="8" applyFont="1" applyFill="1" applyBorder="1" applyAlignment="1">
      <alignment horizontal="center" vertical="center"/>
    </xf>
    <xf numFmtId="0" fontId="14" fillId="2" borderId="27" xfId="8" applyFont="1" applyFill="1" applyBorder="1" applyAlignment="1">
      <alignment horizontal="center" vertical="center"/>
    </xf>
    <xf numFmtId="0" fontId="14" fillId="2" borderId="20" xfId="8" applyFont="1" applyFill="1" applyBorder="1" applyAlignment="1">
      <alignment horizontal="center" vertical="center"/>
    </xf>
    <xf numFmtId="0" fontId="21" fillId="2" borderId="23" xfId="8" applyFont="1" applyFill="1" applyBorder="1" applyAlignment="1">
      <alignment horizontal="center" vertical="center"/>
    </xf>
    <xf numFmtId="0" fontId="13" fillId="2" borderId="33" xfId="8" applyFont="1" applyFill="1" applyBorder="1" applyAlignment="1">
      <alignment horizontal="center" vertical="center" wrapText="1"/>
    </xf>
    <xf numFmtId="0" fontId="13" fillId="2" borderId="20" xfId="8" applyFont="1" applyFill="1" applyBorder="1" applyAlignment="1">
      <alignment horizontal="center" vertical="center" wrapText="1"/>
    </xf>
    <xf numFmtId="0" fontId="13" fillId="2" borderId="34" xfId="8" applyFont="1" applyFill="1" applyBorder="1" applyAlignment="1">
      <alignment horizontal="center" vertical="center" wrapText="1"/>
    </xf>
    <xf numFmtId="0" fontId="13" fillId="2" borderId="29" xfId="8" applyFont="1" applyFill="1" applyBorder="1" applyAlignment="1">
      <alignment horizontal="center" vertical="center" wrapText="1"/>
    </xf>
    <xf numFmtId="0" fontId="21" fillId="2" borderId="31" xfId="8" applyFont="1" applyFill="1" applyBorder="1" applyAlignment="1">
      <alignment horizontal="center" vertical="top"/>
    </xf>
    <xf numFmtId="0" fontId="21" fillId="2" borderId="18" xfId="8" applyFont="1" applyFill="1" applyBorder="1" applyAlignment="1">
      <alignment horizontal="center" vertical="top"/>
    </xf>
    <xf numFmtId="0" fontId="21" fillId="2" borderId="34" xfId="8" applyFont="1" applyFill="1" applyBorder="1" applyAlignment="1">
      <alignment horizontal="center" vertical="top"/>
    </xf>
    <xf numFmtId="0" fontId="21" fillId="2" borderId="23" xfId="8" applyFont="1" applyFill="1" applyBorder="1" applyAlignment="1">
      <alignment horizontal="center" vertical="top"/>
    </xf>
    <xf numFmtId="0" fontId="14" fillId="2" borderId="33" xfId="8" applyFont="1" applyFill="1" applyBorder="1" applyAlignment="1">
      <alignment horizontal="center" wrapText="1"/>
    </xf>
    <xf numFmtId="0" fontId="14" fillId="2" borderId="34" xfId="8" applyFont="1" applyFill="1" applyBorder="1" applyAlignment="1">
      <alignment horizontal="center" wrapText="1"/>
    </xf>
    <xf numFmtId="0" fontId="14" fillId="2" borderId="17" xfId="8" applyFont="1" applyFill="1" applyBorder="1" applyAlignment="1">
      <alignment horizontal="center" wrapText="1"/>
    </xf>
    <xf numFmtId="0" fontId="14" fillId="2" borderId="31" xfId="8" applyFont="1" applyFill="1" applyBorder="1" applyAlignment="1">
      <alignment horizontal="center" wrapText="1"/>
    </xf>
    <xf numFmtId="0" fontId="18" fillId="0" borderId="0" xfId="8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1" fillId="2" borderId="0" xfId="8" applyFont="1" applyFill="1" applyAlignment="1">
      <alignment horizontal="center" vertical="center"/>
    </xf>
    <xf numFmtId="0" fontId="21" fillId="2" borderId="25" xfId="8" applyFont="1" applyFill="1" applyBorder="1" applyAlignment="1">
      <alignment horizontal="center" vertical="center"/>
    </xf>
    <xf numFmtId="0" fontId="14" fillId="2" borderId="28" xfId="8" applyFont="1" applyFill="1" applyBorder="1" applyAlignment="1">
      <alignment horizontal="center" vertical="center"/>
    </xf>
    <xf numFmtId="0" fontId="14" fillId="2" borderId="26" xfId="8" applyFont="1" applyFill="1" applyBorder="1" applyAlignment="1">
      <alignment horizontal="center" vertical="center"/>
    </xf>
    <xf numFmtId="0" fontId="21" fillId="2" borderId="24" xfId="8" applyFont="1" applyFill="1" applyBorder="1" applyAlignment="1">
      <alignment horizontal="center" vertical="center"/>
    </xf>
    <xf numFmtId="0" fontId="21" fillId="2" borderId="29" xfId="8" applyFont="1" applyFill="1" applyBorder="1" applyAlignment="1">
      <alignment horizontal="center" vertical="center"/>
    </xf>
    <xf numFmtId="0" fontId="13" fillId="2" borderId="17" xfId="8" applyFont="1" applyFill="1" applyBorder="1" applyAlignment="1">
      <alignment horizontal="center" vertical="center" wrapText="1"/>
    </xf>
    <xf numFmtId="0" fontId="13" fillId="2" borderId="31" xfId="8" applyFont="1" applyFill="1" applyBorder="1" applyAlignment="1">
      <alignment horizontal="center" vertical="center" wrapText="1"/>
    </xf>
    <xf numFmtId="0" fontId="14" fillId="2" borderId="32" xfId="8" applyFont="1" applyFill="1" applyBorder="1" applyAlignment="1">
      <alignment horizontal="center" vertical="top"/>
    </xf>
    <xf numFmtId="0" fontId="14" fillId="2" borderId="19" xfId="8" applyFont="1" applyFill="1" applyBorder="1" applyAlignment="1">
      <alignment horizontal="center" vertical="top"/>
    </xf>
    <xf numFmtId="0" fontId="14" fillId="2" borderId="33" xfId="8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8" fillId="0" borderId="0" xfId="8" applyFont="1" applyAlignment="1">
      <alignment horizontal="center" wrapText="1"/>
    </xf>
    <xf numFmtId="3" fontId="0" fillId="0" borderId="0" xfId="0" applyNumberFormat="1"/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153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21</xdr:row>
      <xdr:rowOff>95250</xdr:rowOff>
    </xdr:from>
    <xdr:to>
      <xdr:col>7</xdr:col>
      <xdr:colOff>366588</xdr:colOff>
      <xdr:row>41</xdr:row>
      <xdr:rowOff>46808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70B8415-0076-F970-C45B-2DD5FA112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4314825"/>
          <a:ext cx="5157663" cy="3761558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22</xdr:row>
      <xdr:rowOff>0</xdr:rowOff>
    </xdr:from>
    <xdr:to>
      <xdr:col>18</xdr:col>
      <xdr:colOff>28575</xdr:colOff>
      <xdr:row>40</xdr:row>
      <xdr:rowOff>52113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D7C3708-475A-B0EE-0DD9-D3D981846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2701" y="4410075"/>
          <a:ext cx="5514974" cy="34811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>
      <selection activeCell="E7" sqref="E7"/>
    </sheetView>
  </sheetViews>
  <sheetFormatPr defaultColWidth="9.140625" defaultRowHeight="15" x14ac:dyDescent="0.25"/>
  <cols>
    <col min="1" max="1" width="1.140625" style="3" customWidth="1"/>
    <col min="2" max="2" width="41" style="3" customWidth="1"/>
    <col min="3" max="7" width="11.140625" style="3" customWidth="1"/>
    <col min="8" max="8" width="11.7109375" style="3" customWidth="1"/>
    <col min="9" max="16384" width="9.140625" style="3"/>
  </cols>
  <sheetData>
    <row r="1" spans="1:256" ht="18" x14ac:dyDescent="0.35">
      <c r="A1" s="9"/>
      <c r="C1" s="10"/>
      <c r="E1" s="9"/>
      <c r="F1" s="9"/>
      <c r="G1" s="9"/>
      <c r="H1" s="86">
        <v>44897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</row>
    <row r="2" spans="1:256" ht="15.75" customHeight="1" x14ac:dyDescent="0.35">
      <c r="B2" s="24" t="s">
        <v>164</v>
      </c>
      <c r="H2" s="29" t="s">
        <v>165</v>
      </c>
    </row>
    <row r="3" spans="1:256" ht="24.75" customHeight="1" x14ac:dyDescent="0.25">
      <c r="B3" s="87" t="s">
        <v>166</v>
      </c>
      <c r="C3" s="88"/>
      <c r="D3" s="88"/>
      <c r="E3" s="88"/>
      <c r="F3" s="88"/>
      <c r="G3" s="88"/>
      <c r="H3" s="89"/>
    </row>
    <row r="4" spans="1:256" ht="24.75" customHeight="1" x14ac:dyDescent="0.25">
      <c r="B4" s="13"/>
      <c r="C4" s="14" t="s">
        <v>173</v>
      </c>
      <c r="D4" s="14" t="s">
        <v>174</v>
      </c>
      <c r="E4" s="15" t="s">
        <v>54</v>
      </c>
      <c r="F4" s="14" t="s">
        <v>175</v>
      </c>
      <c r="G4" s="14" t="s">
        <v>176</v>
      </c>
      <c r="H4" s="15" t="s">
        <v>54</v>
      </c>
    </row>
    <row r="5" spans="1:256" ht="24.75" customHeight="1" x14ac:dyDescent="0.25">
      <c r="B5" s="16" t="s">
        <v>167</v>
      </c>
      <c r="C5" s="17">
        <v>34196</v>
      </c>
      <c r="D5" s="17">
        <v>31950</v>
      </c>
      <c r="E5" s="18">
        <v>7.029733959311435E-2</v>
      </c>
      <c r="F5" s="17">
        <v>382877</v>
      </c>
      <c r="G5" s="17">
        <v>410484</v>
      </c>
      <c r="H5" s="18">
        <v>-6.7254752925814398E-2</v>
      </c>
    </row>
    <row r="6" spans="1:256" ht="24.75" customHeight="1" x14ac:dyDescent="0.25">
      <c r="B6" s="16" t="s">
        <v>168</v>
      </c>
      <c r="C6" s="17">
        <v>5521</v>
      </c>
      <c r="D6" s="17">
        <v>5996</v>
      </c>
      <c r="E6" s="18">
        <v>-7.9219479653102054E-2</v>
      </c>
      <c r="F6" s="17">
        <v>56507</v>
      </c>
      <c r="G6" s="17">
        <v>66468</v>
      </c>
      <c r="H6" s="18">
        <v>-0.14986158753084189</v>
      </c>
    </row>
    <row r="7" spans="1:256" ht="24.75" customHeight="1" x14ac:dyDescent="0.25">
      <c r="B7" s="19" t="s">
        <v>169</v>
      </c>
      <c r="C7" s="20">
        <v>5049</v>
      </c>
      <c r="D7" s="20">
        <v>5586</v>
      </c>
      <c r="E7" s="21">
        <v>-9.6133190118152578E-2</v>
      </c>
      <c r="F7" s="20">
        <v>52946</v>
      </c>
      <c r="G7" s="20">
        <v>62203</v>
      </c>
      <c r="H7" s="21">
        <v>-0.1488191887851068</v>
      </c>
    </row>
    <row r="8" spans="1:256" ht="24.75" customHeight="1" x14ac:dyDescent="0.25">
      <c r="B8" s="22" t="s">
        <v>170</v>
      </c>
      <c r="C8" s="20">
        <v>249</v>
      </c>
      <c r="D8" s="20">
        <v>233</v>
      </c>
      <c r="E8" s="23">
        <v>6.8669527896995763E-2</v>
      </c>
      <c r="F8" s="20">
        <v>2318</v>
      </c>
      <c r="G8" s="20">
        <v>2857</v>
      </c>
      <c r="H8" s="23">
        <v>-0.18865943297164856</v>
      </c>
    </row>
    <row r="9" spans="1:256" ht="25.5" customHeight="1" x14ac:dyDescent="0.25">
      <c r="B9" s="26" t="s">
        <v>171</v>
      </c>
      <c r="C9" s="27">
        <v>39717</v>
      </c>
      <c r="D9" s="27">
        <v>37946</v>
      </c>
      <c r="E9" s="28">
        <v>4.6671585937911875E-2</v>
      </c>
      <c r="F9" s="27">
        <v>439384</v>
      </c>
      <c r="G9" s="27">
        <v>476952</v>
      </c>
      <c r="H9" s="28">
        <v>-7.8766836075747637E-2</v>
      </c>
    </row>
    <row r="10" spans="1:256" x14ac:dyDescent="0.25">
      <c r="B10" s="25" t="s">
        <v>172</v>
      </c>
      <c r="C10" s="8"/>
      <c r="D10" s="8"/>
      <c r="E10" s="8"/>
      <c r="F10" s="8"/>
      <c r="G10" s="8"/>
      <c r="H10" s="8"/>
    </row>
    <row r="11" spans="1:256" x14ac:dyDescent="0.25">
      <c r="B11"/>
      <c r="F11" s="12"/>
      <c r="G11" s="12"/>
    </row>
    <row r="28" spans="2:2" x14ac:dyDescent="0.25">
      <c r="B28"/>
    </row>
  </sheetData>
  <mergeCells count="1">
    <mergeCell ref="B3:H3"/>
  </mergeCells>
  <conditionalFormatting sqref="E7 H7">
    <cfRule type="cellIs" dxfId="152" priority="108" operator="lessThan">
      <formula>0</formula>
    </cfRule>
  </conditionalFormatting>
  <conditionalFormatting sqref="E5 H5">
    <cfRule type="cellIs" dxfId="151" priority="3" operator="lessThan">
      <formula>0</formula>
    </cfRule>
  </conditionalFormatting>
  <conditionalFormatting sqref="H6 E6">
    <cfRule type="cellIs" dxfId="150" priority="2" operator="lessThan">
      <formula>0</formula>
    </cfRule>
  </conditionalFormatting>
  <conditionalFormatting sqref="H8:H9 E8:E9">
    <cfRule type="cellIs" dxfId="14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RowHeight="15" x14ac:dyDescent="0.25"/>
  <cols>
    <col min="1" max="1" width="1.7109375" customWidth="1"/>
    <col min="2" max="2" width="8.140625" customWidth="1"/>
    <col min="3" max="3" width="19.28515625" customWidth="1"/>
    <col min="4" max="15" width="10.28515625" customWidth="1"/>
    <col min="16" max="16" width="23.140625" customWidth="1"/>
    <col min="17" max="22" width="10.28515625" customWidth="1"/>
    <col min="23" max="23" width="11.28515625" customWidth="1"/>
  </cols>
  <sheetData>
    <row r="1" spans="2:15" ht="18" x14ac:dyDescent="0.35">
      <c r="B1" s="24" t="s">
        <v>3</v>
      </c>
      <c r="D1" s="10"/>
      <c r="O1" s="48">
        <v>44897</v>
      </c>
    </row>
    <row r="2" spans="2:15" ht="14.45" customHeight="1" x14ac:dyDescent="0.25">
      <c r="B2" s="115" t="s">
        <v>46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2:15" ht="14.45" customHeight="1" x14ac:dyDescent="0.25">
      <c r="B3" s="116" t="s">
        <v>47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4.45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62" t="s">
        <v>4</v>
      </c>
    </row>
    <row r="5" spans="2:15" ht="14.45" customHeight="1" x14ac:dyDescent="0.25">
      <c r="B5" s="111" t="s">
        <v>0</v>
      </c>
      <c r="C5" s="113" t="s">
        <v>1</v>
      </c>
      <c r="D5" s="100" t="s">
        <v>126</v>
      </c>
      <c r="E5" s="100"/>
      <c r="F5" s="100"/>
      <c r="G5" s="100"/>
      <c r="H5" s="119"/>
      <c r="I5" s="120" t="s">
        <v>135</v>
      </c>
      <c r="J5" s="119"/>
      <c r="K5" s="120" t="s">
        <v>127</v>
      </c>
      <c r="L5" s="100"/>
      <c r="M5" s="100"/>
      <c r="N5" s="100"/>
      <c r="O5" s="101"/>
    </row>
    <row r="6" spans="2:15" ht="14.45" customHeight="1" thickBot="1" x14ac:dyDescent="0.3">
      <c r="B6" s="112"/>
      <c r="C6" s="114"/>
      <c r="D6" s="117" t="s">
        <v>128</v>
      </c>
      <c r="E6" s="117"/>
      <c r="F6" s="117"/>
      <c r="G6" s="117"/>
      <c r="H6" s="118"/>
      <c r="I6" s="121" t="s">
        <v>120</v>
      </c>
      <c r="J6" s="118"/>
      <c r="K6" s="121" t="s">
        <v>129</v>
      </c>
      <c r="L6" s="117"/>
      <c r="M6" s="117"/>
      <c r="N6" s="117"/>
      <c r="O6" s="122"/>
    </row>
    <row r="7" spans="2:15" ht="14.45" customHeight="1" x14ac:dyDescent="0.25">
      <c r="B7" s="112"/>
      <c r="C7" s="114"/>
      <c r="D7" s="103">
        <v>2022</v>
      </c>
      <c r="E7" s="104"/>
      <c r="F7" s="103">
        <v>2021</v>
      </c>
      <c r="G7" s="104"/>
      <c r="H7" s="92" t="s">
        <v>5</v>
      </c>
      <c r="I7" s="123">
        <v>2022</v>
      </c>
      <c r="J7" s="123" t="s">
        <v>121</v>
      </c>
      <c r="K7" s="103">
        <v>2022</v>
      </c>
      <c r="L7" s="104"/>
      <c r="M7" s="103">
        <v>2021</v>
      </c>
      <c r="N7" s="104"/>
      <c r="O7" s="92" t="s">
        <v>5</v>
      </c>
    </row>
    <row r="8" spans="2:15" ht="14.45" customHeight="1" thickBot="1" x14ac:dyDescent="0.3">
      <c r="B8" s="109" t="s">
        <v>6</v>
      </c>
      <c r="C8" s="107" t="s">
        <v>7</v>
      </c>
      <c r="D8" s="105"/>
      <c r="E8" s="106"/>
      <c r="F8" s="105"/>
      <c r="G8" s="106"/>
      <c r="H8" s="93"/>
      <c r="I8" s="124"/>
      <c r="J8" s="124"/>
      <c r="K8" s="105"/>
      <c r="L8" s="106"/>
      <c r="M8" s="105"/>
      <c r="N8" s="106"/>
      <c r="O8" s="93"/>
    </row>
    <row r="9" spans="2:15" ht="14.45" customHeight="1" x14ac:dyDescent="0.25">
      <c r="B9" s="109"/>
      <c r="C9" s="107"/>
      <c r="D9" s="42" t="s">
        <v>8</v>
      </c>
      <c r="E9" s="47" t="s">
        <v>2</v>
      </c>
      <c r="F9" s="42" t="s">
        <v>8</v>
      </c>
      <c r="G9" s="47" t="s">
        <v>2</v>
      </c>
      <c r="H9" s="94" t="s">
        <v>9</v>
      </c>
      <c r="I9" s="45" t="s">
        <v>8</v>
      </c>
      <c r="J9" s="90" t="s">
        <v>122</v>
      </c>
      <c r="K9" s="42" t="s">
        <v>8</v>
      </c>
      <c r="L9" s="47" t="s">
        <v>2</v>
      </c>
      <c r="M9" s="42" t="s">
        <v>8</v>
      </c>
      <c r="N9" s="47" t="s">
        <v>2</v>
      </c>
      <c r="O9" s="94" t="s">
        <v>9</v>
      </c>
    </row>
    <row r="10" spans="2:15" ht="14.45" customHeight="1" thickBot="1" x14ac:dyDescent="0.3">
      <c r="B10" s="110"/>
      <c r="C10" s="108"/>
      <c r="D10" s="43" t="s">
        <v>10</v>
      </c>
      <c r="E10" s="44" t="s">
        <v>11</v>
      </c>
      <c r="F10" s="43" t="s">
        <v>10</v>
      </c>
      <c r="G10" s="44" t="s">
        <v>11</v>
      </c>
      <c r="H10" s="95"/>
      <c r="I10" s="46" t="s">
        <v>10</v>
      </c>
      <c r="J10" s="91"/>
      <c r="K10" s="43" t="s">
        <v>10</v>
      </c>
      <c r="L10" s="44" t="s">
        <v>11</v>
      </c>
      <c r="M10" s="43" t="s">
        <v>10</v>
      </c>
      <c r="N10" s="44" t="s">
        <v>11</v>
      </c>
      <c r="O10" s="95"/>
    </row>
    <row r="11" spans="2:15" ht="14.25" customHeight="1" thickBot="1" x14ac:dyDescent="0.3">
      <c r="B11" s="30">
        <v>1</v>
      </c>
      <c r="C11" s="31" t="s">
        <v>20</v>
      </c>
      <c r="D11" s="32">
        <v>6287</v>
      </c>
      <c r="E11" s="33">
        <v>0.18385191250438648</v>
      </c>
      <c r="F11" s="32">
        <v>5797</v>
      </c>
      <c r="G11" s="33">
        <v>0.18143974960876369</v>
      </c>
      <c r="H11" s="34">
        <v>8.4526479213386185E-2</v>
      </c>
      <c r="I11" s="32">
        <v>5248</v>
      </c>
      <c r="J11" s="34">
        <v>0.19798018292682928</v>
      </c>
      <c r="K11" s="32">
        <v>66881</v>
      </c>
      <c r="L11" s="33">
        <v>0.17468011920277268</v>
      </c>
      <c r="M11" s="32">
        <v>67752</v>
      </c>
      <c r="N11" s="33">
        <v>0.16505393632882159</v>
      </c>
      <c r="O11" s="34">
        <v>-1.2855709056559195E-2</v>
      </c>
    </row>
    <row r="12" spans="2:15" ht="14.45" customHeight="1" thickBot="1" x14ac:dyDescent="0.3">
      <c r="B12" s="54">
        <v>2</v>
      </c>
      <c r="C12" s="55" t="s">
        <v>18</v>
      </c>
      <c r="D12" s="52">
        <v>3630</v>
      </c>
      <c r="E12" s="56">
        <v>0.10615276640542753</v>
      </c>
      <c r="F12" s="52">
        <v>2388</v>
      </c>
      <c r="G12" s="56">
        <v>7.4741784037558684E-2</v>
      </c>
      <c r="H12" s="53">
        <v>0.5201005025125629</v>
      </c>
      <c r="I12" s="52">
        <v>3722</v>
      </c>
      <c r="J12" s="53">
        <v>-2.4717893605588404E-2</v>
      </c>
      <c r="K12" s="52">
        <v>37442</v>
      </c>
      <c r="L12" s="56">
        <v>9.7791196650621484E-2</v>
      </c>
      <c r="M12" s="52">
        <v>41913</v>
      </c>
      <c r="N12" s="56">
        <v>0.10210629403338498</v>
      </c>
      <c r="O12" s="53">
        <v>-0.10667334717152199</v>
      </c>
    </row>
    <row r="13" spans="2:15" ht="14.45" customHeight="1" thickBot="1" x14ac:dyDescent="0.3">
      <c r="B13" s="30">
        <v>3</v>
      </c>
      <c r="C13" s="31" t="s">
        <v>23</v>
      </c>
      <c r="D13" s="32">
        <v>2701</v>
      </c>
      <c r="E13" s="33">
        <v>7.8985846297812606E-2</v>
      </c>
      <c r="F13" s="32">
        <v>1985</v>
      </c>
      <c r="G13" s="33">
        <v>6.2128325508607196E-2</v>
      </c>
      <c r="H13" s="34">
        <v>0.360705289672544</v>
      </c>
      <c r="I13" s="32">
        <v>2634</v>
      </c>
      <c r="J13" s="34">
        <v>2.5436598329536819E-2</v>
      </c>
      <c r="K13" s="32">
        <v>31467</v>
      </c>
      <c r="L13" s="33">
        <v>8.2185662758536032E-2</v>
      </c>
      <c r="M13" s="32">
        <v>30287</v>
      </c>
      <c r="N13" s="33">
        <v>7.378363103068572E-2</v>
      </c>
      <c r="O13" s="34">
        <v>3.8960610162776188E-2</v>
      </c>
    </row>
    <row r="14" spans="2:15" ht="14.45" customHeight="1" thickBot="1" x14ac:dyDescent="0.3">
      <c r="B14" s="54">
        <v>4</v>
      </c>
      <c r="C14" s="55" t="s">
        <v>19</v>
      </c>
      <c r="D14" s="52">
        <v>2637</v>
      </c>
      <c r="E14" s="56">
        <v>7.7114282372207271E-2</v>
      </c>
      <c r="F14" s="52">
        <v>2216</v>
      </c>
      <c r="G14" s="56">
        <v>6.935837245696401E-2</v>
      </c>
      <c r="H14" s="53">
        <v>0.18998194945848379</v>
      </c>
      <c r="I14" s="52">
        <v>2267</v>
      </c>
      <c r="J14" s="53">
        <v>0.16321129245699151</v>
      </c>
      <c r="K14" s="52">
        <v>28217</v>
      </c>
      <c r="L14" s="56">
        <v>7.369729704317575E-2</v>
      </c>
      <c r="M14" s="52">
        <v>31406</v>
      </c>
      <c r="N14" s="56">
        <v>7.6509681254324169E-2</v>
      </c>
      <c r="O14" s="53">
        <v>-0.10154110679487993</v>
      </c>
    </row>
    <row r="15" spans="2:15" ht="14.45" customHeight="1" thickBot="1" x14ac:dyDescent="0.3">
      <c r="B15" s="30">
        <v>5</v>
      </c>
      <c r="C15" s="31" t="s">
        <v>24</v>
      </c>
      <c r="D15" s="32">
        <v>2128</v>
      </c>
      <c r="E15" s="33">
        <v>6.2229500526377352E-2</v>
      </c>
      <c r="F15" s="32">
        <v>2245</v>
      </c>
      <c r="G15" s="33">
        <v>7.0266040688575906E-2</v>
      </c>
      <c r="H15" s="34">
        <v>-5.2115812917594706E-2</v>
      </c>
      <c r="I15" s="32">
        <v>1720</v>
      </c>
      <c r="J15" s="34">
        <v>0.23720930232558146</v>
      </c>
      <c r="K15" s="32">
        <v>24998</v>
      </c>
      <c r="L15" s="33">
        <v>6.5289897277715822E-2</v>
      </c>
      <c r="M15" s="32">
        <v>24871</v>
      </c>
      <c r="N15" s="33">
        <v>6.058945050233383E-2</v>
      </c>
      <c r="O15" s="34">
        <v>5.1063487595994772E-3</v>
      </c>
    </row>
    <row r="16" spans="2:15" ht="14.45" customHeight="1" thickBot="1" x14ac:dyDescent="0.3">
      <c r="B16" s="54">
        <v>6</v>
      </c>
      <c r="C16" s="55" t="s">
        <v>17</v>
      </c>
      <c r="D16" s="52">
        <v>1810</v>
      </c>
      <c r="E16" s="56">
        <v>5.2930167271025848E-2</v>
      </c>
      <c r="F16" s="52">
        <v>2003</v>
      </c>
      <c r="G16" s="56">
        <v>6.2691705790297342E-2</v>
      </c>
      <c r="H16" s="53">
        <v>-9.6355466799800338E-2</v>
      </c>
      <c r="I16" s="52">
        <v>1850</v>
      </c>
      <c r="J16" s="53">
        <v>-2.1621621621621623E-2</v>
      </c>
      <c r="K16" s="52">
        <v>21507</v>
      </c>
      <c r="L16" s="56">
        <v>5.6172086597001125E-2</v>
      </c>
      <c r="M16" s="52">
        <v>22317</v>
      </c>
      <c r="N16" s="56">
        <v>5.4367527114333326E-2</v>
      </c>
      <c r="O16" s="53">
        <v>-3.6295200967871977E-2</v>
      </c>
    </row>
    <row r="17" spans="2:16" ht="14.45" customHeight="1" thickBot="1" x14ac:dyDescent="0.3">
      <c r="B17" s="30">
        <v>7</v>
      </c>
      <c r="C17" s="31" t="s">
        <v>32</v>
      </c>
      <c r="D17" s="32">
        <v>1401</v>
      </c>
      <c r="E17" s="33">
        <v>4.0969704058954261E-2</v>
      </c>
      <c r="F17" s="32">
        <v>1598</v>
      </c>
      <c r="G17" s="33">
        <v>5.0015649452269169E-2</v>
      </c>
      <c r="H17" s="34">
        <v>-0.12327909887359201</v>
      </c>
      <c r="I17" s="32">
        <v>1665</v>
      </c>
      <c r="J17" s="34">
        <v>-0.1585585585585586</v>
      </c>
      <c r="K17" s="32">
        <v>19745</v>
      </c>
      <c r="L17" s="33">
        <v>5.1570086476858103E-2</v>
      </c>
      <c r="M17" s="32">
        <v>18039</v>
      </c>
      <c r="N17" s="33">
        <v>4.3945683632005142E-2</v>
      </c>
      <c r="O17" s="34">
        <v>9.4572869893009504E-2</v>
      </c>
    </row>
    <row r="18" spans="2:16" ht="14.45" customHeight="1" thickBot="1" x14ac:dyDescent="0.3">
      <c r="B18" s="54">
        <v>8</v>
      </c>
      <c r="C18" s="55" t="s">
        <v>30</v>
      </c>
      <c r="D18" s="52">
        <v>1713</v>
      </c>
      <c r="E18" s="56">
        <v>5.009357819628027E-2</v>
      </c>
      <c r="F18" s="52">
        <v>1428</v>
      </c>
      <c r="G18" s="56">
        <v>4.4694835680751173E-2</v>
      </c>
      <c r="H18" s="53">
        <v>0.19957983193277307</v>
      </c>
      <c r="I18" s="52">
        <v>1379</v>
      </c>
      <c r="J18" s="53">
        <v>0.24220449601160254</v>
      </c>
      <c r="K18" s="52">
        <v>18664</v>
      </c>
      <c r="L18" s="56">
        <v>4.87467254496875E-2</v>
      </c>
      <c r="M18" s="52">
        <v>17191</v>
      </c>
      <c r="N18" s="56">
        <v>4.187982966449362E-2</v>
      </c>
      <c r="O18" s="53">
        <v>8.5684369728346255E-2</v>
      </c>
    </row>
    <row r="19" spans="2:16" ht="14.45" customHeight="1" thickBot="1" x14ac:dyDescent="0.3">
      <c r="B19" s="30">
        <v>9</v>
      </c>
      <c r="C19" s="31" t="s">
        <v>33</v>
      </c>
      <c r="D19" s="32">
        <v>1885</v>
      </c>
      <c r="E19" s="33">
        <v>5.5123406246344604E-2</v>
      </c>
      <c r="F19" s="32">
        <v>1070</v>
      </c>
      <c r="G19" s="33">
        <v>3.3489827856025042E-2</v>
      </c>
      <c r="H19" s="34">
        <v>0.76168224299065423</v>
      </c>
      <c r="I19" s="32">
        <v>1751</v>
      </c>
      <c r="J19" s="34">
        <v>7.6527698458024096E-2</v>
      </c>
      <c r="K19" s="32">
        <v>17449</v>
      </c>
      <c r="L19" s="33">
        <v>4.5573382574560499E-2</v>
      </c>
      <c r="M19" s="32">
        <v>17188</v>
      </c>
      <c r="N19" s="33">
        <v>4.1872521218853841E-2</v>
      </c>
      <c r="O19" s="34">
        <v>1.5185012799627584E-2</v>
      </c>
    </row>
    <row r="20" spans="2:16" ht="14.45" customHeight="1" thickBot="1" x14ac:dyDescent="0.3">
      <c r="B20" s="54">
        <v>10</v>
      </c>
      <c r="C20" s="55" t="s">
        <v>22</v>
      </c>
      <c r="D20" s="52">
        <v>1066</v>
      </c>
      <c r="E20" s="56">
        <v>3.1173236635863844E-2</v>
      </c>
      <c r="F20" s="52">
        <v>1669</v>
      </c>
      <c r="G20" s="56">
        <v>5.2237871674491392E-2</v>
      </c>
      <c r="H20" s="53">
        <v>-0.36129418813660874</v>
      </c>
      <c r="I20" s="52">
        <v>1264</v>
      </c>
      <c r="J20" s="53">
        <v>-0.15664556962025311</v>
      </c>
      <c r="K20" s="52">
        <v>15731</v>
      </c>
      <c r="L20" s="56">
        <v>4.1086301867179278E-2</v>
      </c>
      <c r="M20" s="52">
        <v>17753</v>
      </c>
      <c r="N20" s="56">
        <v>4.3248945147679324E-2</v>
      </c>
      <c r="O20" s="53">
        <v>-0.11389624288852584</v>
      </c>
    </row>
    <row r="21" spans="2:16" ht="14.45" customHeight="1" thickBot="1" x14ac:dyDescent="0.3">
      <c r="B21" s="30">
        <v>11</v>
      </c>
      <c r="C21" s="31" t="s">
        <v>25</v>
      </c>
      <c r="D21" s="32">
        <v>1491</v>
      </c>
      <c r="E21" s="33">
        <v>4.3601590829336762E-2</v>
      </c>
      <c r="F21" s="32">
        <v>1329</v>
      </c>
      <c r="G21" s="33">
        <v>4.15962441314554E-2</v>
      </c>
      <c r="H21" s="34">
        <v>0.12189616252821667</v>
      </c>
      <c r="I21" s="32">
        <v>1304</v>
      </c>
      <c r="J21" s="34">
        <v>0.14340490797546002</v>
      </c>
      <c r="K21" s="32">
        <v>13227</v>
      </c>
      <c r="L21" s="33">
        <v>3.4546342559098615E-2</v>
      </c>
      <c r="M21" s="32">
        <v>14910</v>
      </c>
      <c r="N21" s="33">
        <v>3.6322974829713216E-2</v>
      </c>
      <c r="O21" s="34">
        <v>-0.11287726358148897</v>
      </c>
    </row>
    <row r="22" spans="2:16" ht="14.45" customHeight="1" thickBot="1" x14ac:dyDescent="0.3">
      <c r="B22" s="54">
        <v>12</v>
      </c>
      <c r="C22" s="55" t="s">
        <v>34</v>
      </c>
      <c r="D22" s="52">
        <v>781</v>
      </c>
      <c r="E22" s="56">
        <v>2.2838928529652591E-2</v>
      </c>
      <c r="F22" s="52">
        <v>711</v>
      </c>
      <c r="G22" s="56">
        <v>2.2253521126760562E-2</v>
      </c>
      <c r="H22" s="53">
        <v>9.8452883263009827E-2</v>
      </c>
      <c r="I22" s="52">
        <v>855</v>
      </c>
      <c r="J22" s="53">
        <v>-8.6549707602339154E-2</v>
      </c>
      <c r="K22" s="52">
        <v>9843</v>
      </c>
      <c r="L22" s="56">
        <v>2.5707994995781934E-2</v>
      </c>
      <c r="M22" s="52">
        <v>10445</v>
      </c>
      <c r="N22" s="56">
        <v>2.5445571569172001E-2</v>
      </c>
      <c r="O22" s="53">
        <v>-5.7635232168501638E-2</v>
      </c>
    </row>
    <row r="23" spans="2:16" ht="14.25" customHeight="1" thickBot="1" x14ac:dyDescent="0.3">
      <c r="B23" s="30">
        <v>13</v>
      </c>
      <c r="C23" s="31" t="s">
        <v>28</v>
      </c>
      <c r="D23" s="32">
        <v>880</v>
      </c>
      <c r="E23" s="33">
        <v>2.5734003977073341E-2</v>
      </c>
      <c r="F23" s="32">
        <v>1035</v>
      </c>
      <c r="G23" s="33">
        <v>3.2394366197183097E-2</v>
      </c>
      <c r="H23" s="34">
        <v>-0.14975845410628019</v>
      </c>
      <c r="I23" s="32">
        <v>744</v>
      </c>
      <c r="J23" s="34">
        <v>0.18279569892473124</v>
      </c>
      <c r="K23" s="32">
        <v>9057</v>
      </c>
      <c r="L23" s="33">
        <v>2.3655116395082495E-2</v>
      </c>
      <c r="M23" s="32">
        <v>9758</v>
      </c>
      <c r="N23" s="33">
        <v>2.3771937517662076E-2</v>
      </c>
      <c r="O23" s="34">
        <v>-7.1838491494158663E-2</v>
      </c>
    </row>
    <row r="24" spans="2:16" ht="14.25" customHeight="1" thickBot="1" x14ac:dyDescent="0.3">
      <c r="B24" s="54">
        <v>14</v>
      </c>
      <c r="C24" s="55" t="s">
        <v>21</v>
      </c>
      <c r="D24" s="52">
        <v>598</v>
      </c>
      <c r="E24" s="56">
        <v>1.7487425429874838E-2</v>
      </c>
      <c r="F24" s="52">
        <v>1226</v>
      </c>
      <c r="G24" s="56">
        <v>3.8372456964006263E-2</v>
      </c>
      <c r="H24" s="53">
        <v>-0.51223491027732471</v>
      </c>
      <c r="I24" s="52">
        <v>505</v>
      </c>
      <c r="J24" s="53">
        <v>0.1841584158415841</v>
      </c>
      <c r="K24" s="52">
        <v>9014</v>
      </c>
      <c r="L24" s="56">
        <v>2.3542808787156189E-2</v>
      </c>
      <c r="M24" s="52">
        <v>14003</v>
      </c>
      <c r="N24" s="56">
        <v>3.4113388097952661E-2</v>
      </c>
      <c r="O24" s="53">
        <v>-0.35628079697207737</v>
      </c>
    </row>
    <row r="25" spans="2:16" ht="14.25" customHeight="1" thickBot="1" x14ac:dyDescent="0.3">
      <c r="B25" s="30">
        <v>15</v>
      </c>
      <c r="C25" s="31" t="s">
        <v>40</v>
      </c>
      <c r="D25" s="32">
        <v>589</v>
      </c>
      <c r="E25" s="33">
        <v>1.7224236752836589E-2</v>
      </c>
      <c r="F25" s="32">
        <v>594</v>
      </c>
      <c r="G25" s="33">
        <v>1.8591549295774647E-2</v>
      </c>
      <c r="H25" s="34">
        <v>-8.4175084175084347E-3</v>
      </c>
      <c r="I25" s="32">
        <v>942</v>
      </c>
      <c r="J25" s="34">
        <v>-0.37473460721868368</v>
      </c>
      <c r="K25" s="32">
        <v>6396</v>
      </c>
      <c r="L25" s="33">
        <v>1.6705103727829042E-2</v>
      </c>
      <c r="M25" s="32">
        <v>7028</v>
      </c>
      <c r="N25" s="33">
        <v>1.7121251985461064E-2</v>
      </c>
      <c r="O25" s="34">
        <v>-8.9926010244735344E-2</v>
      </c>
    </row>
    <row r="26" spans="2:16" ht="14.45" customHeight="1" thickBot="1" x14ac:dyDescent="0.3">
      <c r="B26" s="54">
        <v>16</v>
      </c>
      <c r="C26" s="55" t="s">
        <v>27</v>
      </c>
      <c r="D26" s="52">
        <v>512</v>
      </c>
      <c r="E26" s="56">
        <v>1.4972511404842672E-2</v>
      </c>
      <c r="F26" s="52">
        <v>620</v>
      </c>
      <c r="G26" s="56">
        <v>1.9405320813771519E-2</v>
      </c>
      <c r="H26" s="53">
        <v>-0.17419354838709677</v>
      </c>
      <c r="I26" s="52">
        <v>305</v>
      </c>
      <c r="J26" s="53">
        <v>0.67868852459016393</v>
      </c>
      <c r="K26" s="52">
        <v>5925</v>
      </c>
      <c r="L26" s="56">
        <v>1.5474943650310675E-2</v>
      </c>
      <c r="M26" s="52">
        <v>8538</v>
      </c>
      <c r="N26" s="56">
        <v>2.0799836290817667E-2</v>
      </c>
      <c r="O26" s="53">
        <v>-0.30604356992269854</v>
      </c>
    </row>
    <row r="27" spans="2:16" ht="14.45" customHeight="1" thickBot="1" x14ac:dyDescent="0.3">
      <c r="B27" s="30">
        <v>17</v>
      </c>
      <c r="C27" s="31" t="s">
        <v>29</v>
      </c>
      <c r="D27" s="32">
        <v>594</v>
      </c>
      <c r="E27" s="33">
        <v>1.7370452684524505E-2</v>
      </c>
      <c r="F27" s="32">
        <v>498</v>
      </c>
      <c r="G27" s="33">
        <v>1.5586854460093896E-2</v>
      </c>
      <c r="H27" s="34">
        <v>0.19277108433734935</v>
      </c>
      <c r="I27" s="32">
        <v>590</v>
      </c>
      <c r="J27" s="34">
        <v>6.7796610169490457E-3</v>
      </c>
      <c r="K27" s="32">
        <v>5600</v>
      </c>
      <c r="L27" s="33">
        <v>1.4626107078774646E-2</v>
      </c>
      <c r="M27" s="32">
        <v>7096</v>
      </c>
      <c r="N27" s="33">
        <v>1.7286910086629442E-2</v>
      </c>
      <c r="O27" s="34">
        <v>-0.21082299887260425</v>
      </c>
    </row>
    <row r="28" spans="2:16" ht="14.45" customHeight="1" thickBot="1" x14ac:dyDescent="0.3">
      <c r="B28" s="54">
        <v>18</v>
      </c>
      <c r="C28" s="55" t="s">
        <v>26</v>
      </c>
      <c r="D28" s="52">
        <v>439</v>
      </c>
      <c r="E28" s="56">
        <v>1.2837758802199088E-2</v>
      </c>
      <c r="F28" s="52">
        <v>653</v>
      </c>
      <c r="G28" s="56">
        <v>2.0438184663536776E-2</v>
      </c>
      <c r="H28" s="53">
        <v>-0.32771822358346092</v>
      </c>
      <c r="I28" s="52">
        <v>402</v>
      </c>
      <c r="J28" s="53">
        <v>9.2039800995024956E-2</v>
      </c>
      <c r="K28" s="52">
        <v>5455</v>
      </c>
      <c r="L28" s="56">
        <v>1.4247395377627802E-2</v>
      </c>
      <c r="M28" s="52">
        <v>7171</v>
      </c>
      <c r="N28" s="56">
        <v>1.7469621227623976E-2</v>
      </c>
      <c r="O28" s="53">
        <v>-0.23929716915353505</v>
      </c>
    </row>
    <row r="29" spans="2:16" ht="14.45" customHeight="1" thickBot="1" x14ac:dyDescent="0.3">
      <c r="B29" s="30">
        <v>19</v>
      </c>
      <c r="C29" s="31" t="s">
        <v>64</v>
      </c>
      <c r="D29" s="32">
        <v>445</v>
      </c>
      <c r="E29" s="33">
        <v>1.3013217920224588E-2</v>
      </c>
      <c r="F29" s="32">
        <v>360</v>
      </c>
      <c r="G29" s="33">
        <v>1.1267605633802818E-2</v>
      </c>
      <c r="H29" s="34">
        <v>0.23611111111111116</v>
      </c>
      <c r="I29" s="32">
        <v>467</v>
      </c>
      <c r="J29" s="34">
        <v>-4.7109207708779466E-2</v>
      </c>
      <c r="K29" s="32">
        <v>4800</v>
      </c>
      <c r="L29" s="33">
        <v>1.2536663210378267E-2</v>
      </c>
      <c r="M29" s="32">
        <v>5944</v>
      </c>
      <c r="N29" s="33">
        <v>1.4480466960953411E-2</v>
      </c>
      <c r="O29" s="34">
        <v>-0.19246298788694483</v>
      </c>
      <c r="P29" s="11"/>
    </row>
    <row r="30" spans="2:16" ht="14.45" customHeight="1" thickBot="1" x14ac:dyDescent="0.3">
      <c r="B30" s="54">
        <v>20</v>
      </c>
      <c r="C30" s="55" t="s">
        <v>31</v>
      </c>
      <c r="D30" s="52">
        <v>294</v>
      </c>
      <c r="E30" s="56">
        <v>8.5974967832495031E-3</v>
      </c>
      <c r="F30" s="52">
        <v>536</v>
      </c>
      <c r="G30" s="56">
        <v>1.677621283255086E-2</v>
      </c>
      <c r="H30" s="53">
        <v>-0.45149253731343286</v>
      </c>
      <c r="I30" s="52">
        <v>483</v>
      </c>
      <c r="J30" s="53">
        <v>-0.39130434782608692</v>
      </c>
      <c r="K30" s="52">
        <v>4650</v>
      </c>
      <c r="L30" s="56">
        <v>1.2144892485053948E-2</v>
      </c>
      <c r="M30" s="52">
        <v>9784</v>
      </c>
      <c r="N30" s="56">
        <v>2.3835277379873517E-2</v>
      </c>
      <c r="O30" s="53">
        <v>-0.52473426001635315</v>
      </c>
      <c r="P30" s="11"/>
    </row>
    <row r="31" spans="2:16" ht="14.45" customHeight="1" thickBot="1" x14ac:dyDescent="0.3">
      <c r="B31" s="96" t="s">
        <v>43</v>
      </c>
      <c r="C31" s="97"/>
      <c r="D31" s="35">
        <f>SUM(D11:D30)</f>
        <v>31881</v>
      </c>
      <c r="E31" s="36">
        <f>D31/D33</f>
        <v>0.93230202362849457</v>
      </c>
      <c r="F31" s="35">
        <f>SUM(F11:F30)</f>
        <v>29961</v>
      </c>
      <c r="G31" s="36">
        <f>F31/F33</f>
        <v>0.93774647887323948</v>
      </c>
      <c r="H31" s="37">
        <f>D31/F31-1</f>
        <v>6.4083308300791009E-2</v>
      </c>
      <c r="I31" s="35">
        <f>SUM(I11:I30)</f>
        <v>30097</v>
      </c>
      <c r="J31" s="36">
        <f>D31/I31-1</f>
        <v>5.9275010798418348E-2</v>
      </c>
      <c r="K31" s="35">
        <f>SUM(K11:K30)</f>
        <v>356068</v>
      </c>
      <c r="L31" s="36">
        <f>K31/K33</f>
        <v>0.92998012416520193</v>
      </c>
      <c r="M31" s="35">
        <f>SUM(M11:M30)</f>
        <v>383394</v>
      </c>
      <c r="N31" s="36">
        <f>M31/M33</f>
        <v>0.93400473587277455</v>
      </c>
      <c r="O31" s="37">
        <f>K31/M31-1</f>
        <v>-7.1273937515975772E-2</v>
      </c>
    </row>
    <row r="32" spans="2:16" ht="14.45" customHeight="1" thickBot="1" x14ac:dyDescent="0.3">
      <c r="B32" s="96" t="s">
        <v>12</v>
      </c>
      <c r="C32" s="97"/>
      <c r="D32" s="38">
        <f>D33-SUM(D11:D30)</f>
        <v>2315</v>
      </c>
      <c r="E32" s="36">
        <f>D32/D33</f>
        <v>6.7697976371505444E-2</v>
      </c>
      <c r="F32" s="38">
        <f>F33-SUM(F11:F30)</f>
        <v>1989</v>
      </c>
      <c r="G32" s="36">
        <f>F32/F33</f>
        <v>6.2253521126760566E-2</v>
      </c>
      <c r="H32" s="37">
        <f>D32/F32-1</f>
        <v>0.16390145801910516</v>
      </c>
      <c r="I32" s="38">
        <f>I33-SUM(I11:I30)</f>
        <v>1904</v>
      </c>
      <c r="J32" s="37">
        <f>D32/I32-1</f>
        <v>0.21586134453781503</v>
      </c>
      <c r="K32" s="38">
        <f>K33-SUM(K11:K30)</f>
        <v>26809</v>
      </c>
      <c r="L32" s="36">
        <f>K32/K33</f>
        <v>7.0019875834798115E-2</v>
      </c>
      <c r="M32" s="38">
        <f>M33-SUM(M11:M30)</f>
        <v>27090</v>
      </c>
      <c r="N32" s="36">
        <f>M32/M33</f>
        <v>6.5995264127225423E-2</v>
      </c>
      <c r="O32" s="37">
        <f>K32/M32-1</f>
        <v>-1.0372831303063879E-2</v>
      </c>
    </row>
    <row r="33" spans="2:22" ht="14.45" customHeight="1" thickBot="1" x14ac:dyDescent="0.3">
      <c r="B33" s="125" t="s">
        <v>13</v>
      </c>
      <c r="C33" s="126"/>
      <c r="D33" s="39">
        <v>34196</v>
      </c>
      <c r="E33" s="40">
        <v>1</v>
      </c>
      <c r="F33" s="39">
        <v>31950</v>
      </c>
      <c r="G33" s="40">
        <v>1</v>
      </c>
      <c r="H33" s="41">
        <v>7.029733959311435E-2</v>
      </c>
      <c r="I33" s="39">
        <v>32001</v>
      </c>
      <c r="J33" s="41">
        <v>6.8591606512296455E-2</v>
      </c>
      <c r="K33" s="39">
        <v>382877</v>
      </c>
      <c r="L33" s="40">
        <v>1</v>
      </c>
      <c r="M33" s="39">
        <v>410484</v>
      </c>
      <c r="N33" s="40">
        <v>0.99999999999999989</v>
      </c>
      <c r="O33" s="41">
        <v>-6.7254752925814398E-2</v>
      </c>
      <c r="P33" s="4"/>
      <c r="Q33" s="4"/>
    </row>
    <row r="34" spans="2:22" ht="14.45" customHeight="1" x14ac:dyDescent="0.25">
      <c r="B34" s="50" t="s">
        <v>72</v>
      </c>
    </row>
    <row r="35" spans="2:22" x14ac:dyDescent="0.25">
      <c r="B35" s="51" t="s">
        <v>71</v>
      </c>
    </row>
    <row r="37" spans="2:22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2:22" x14ac:dyDescent="0.25">
      <c r="B38" s="115" t="s">
        <v>133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6"/>
      <c r="N38" s="6"/>
      <c r="O38" s="115" t="s">
        <v>93</v>
      </c>
      <c r="P38" s="115"/>
      <c r="Q38" s="115"/>
      <c r="R38" s="115"/>
      <c r="S38" s="115"/>
      <c r="T38" s="115"/>
      <c r="U38" s="115"/>
      <c r="V38" s="115"/>
    </row>
    <row r="39" spans="2:22" x14ac:dyDescent="0.25">
      <c r="B39" s="116" t="s">
        <v>134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6"/>
      <c r="N39" s="6"/>
      <c r="O39" s="116" t="s">
        <v>94</v>
      </c>
      <c r="P39" s="116"/>
      <c r="Q39" s="116"/>
      <c r="R39" s="116"/>
      <c r="S39" s="116"/>
      <c r="T39" s="116"/>
      <c r="U39" s="116"/>
      <c r="V39" s="116"/>
    </row>
    <row r="40" spans="2:22" ht="15" customHeight="1" thickBot="1" x14ac:dyDescent="0.3">
      <c r="B40" s="5"/>
      <c r="C40" s="5"/>
      <c r="D40" s="5"/>
      <c r="E40" s="5"/>
      <c r="F40" s="5"/>
      <c r="G40" s="5"/>
      <c r="H40" s="5"/>
      <c r="I40" s="5"/>
      <c r="J40" s="5"/>
      <c r="K40" s="4"/>
      <c r="L40" s="62" t="s">
        <v>4</v>
      </c>
      <c r="O40" s="5"/>
      <c r="P40" s="5"/>
      <c r="Q40" s="5"/>
      <c r="R40" s="5"/>
      <c r="S40" s="5"/>
      <c r="T40" s="5"/>
      <c r="U40" s="4"/>
      <c r="V40" s="62" t="s">
        <v>4</v>
      </c>
    </row>
    <row r="41" spans="2:22" x14ac:dyDescent="0.25">
      <c r="B41" s="111" t="s">
        <v>0</v>
      </c>
      <c r="C41" s="113" t="s">
        <v>42</v>
      </c>
      <c r="D41" s="127" t="s">
        <v>126</v>
      </c>
      <c r="E41" s="100"/>
      <c r="F41" s="100"/>
      <c r="G41" s="100"/>
      <c r="H41" s="100"/>
      <c r="I41" s="101"/>
      <c r="J41" s="100" t="s">
        <v>135</v>
      </c>
      <c r="K41" s="100"/>
      <c r="L41" s="101"/>
      <c r="O41" s="111" t="s">
        <v>0</v>
      </c>
      <c r="P41" s="113" t="s">
        <v>42</v>
      </c>
      <c r="Q41" s="127" t="s">
        <v>127</v>
      </c>
      <c r="R41" s="100"/>
      <c r="S41" s="100"/>
      <c r="T41" s="100"/>
      <c r="U41" s="100"/>
      <c r="V41" s="101"/>
    </row>
    <row r="42" spans="2:22" ht="15" customHeight="1" thickBot="1" x14ac:dyDescent="0.3">
      <c r="B42" s="112"/>
      <c r="C42" s="114"/>
      <c r="D42" s="102" t="s">
        <v>128</v>
      </c>
      <c r="E42" s="98"/>
      <c r="F42" s="98"/>
      <c r="G42" s="98"/>
      <c r="H42" s="98"/>
      <c r="I42" s="99"/>
      <c r="J42" s="98" t="s">
        <v>120</v>
      </c>
      <c r="K42" s="98"/>
      <c r="L42" s="99"/>
      <c r="O42" s="112"/>
      <c r="P42" s="114"/>
      <c r="Q42" s="102" t="s">
        <v>129</v>
      </c>
      <c r="R42" s="98"/>
      <c r="S42" s="98"/>
      <c r="T42" s="98"/>
      <c r="U42" s="98"/>
      <c r="V42" s="99"/>
    </row>
    <row r="43" spans="2:22" ht="15" customHeight="1" x14ac:dyDescent="0.25">
      <c r="B43" s="112"/>
      <c r="C43" s="114"/>
      <c r="D43" s="103">
        <v>2022</v>
      </c>
      <c r="E43" s="104"/>
      <c r="F43" s="103">
        <v>2021</v>
      </c>
      <c r="G43" s="104"/>
      <c r="H43" s="92" t="s">
        <v>5</v>
      </c>
      <c r="I43" s="92" t="s">
        <v>49</v>
      </c>
      <c r="J43" s="92">
        <v>2022</v>
      </c>
      <c r="K43" s="92" t="s">
        <v>130</v>
      </c>
      <c r="L43" s="92" t="s">
        <v>136</v>
      </c>
      <c r="O43" s="112"/>
      <c r="P43" s="114"/>
      <c r="Q43" s="103">
        <v>2022</v>
      </c>
      <c r="R43" s="104"/>
      <c r="S43" s="103">
        <v>2021</v>
      </c>
      <c r="T43" s="104"/>
      <c r="U43" s="92" t="s">
        <v>5</v>
      </c>
      <c r="V43" s="92" t="s">
        <v>66</v>
      </c>
    </row>
    <row r="44" spans="2:22" ht="15.75" thickBot="1" x14ac:dyDescent="0.3">
      <c r="B44" s="109" t="s">
        <v>6</v>
      </c>
      <c r="C44" s="107" t="s">
        <v>42</v>
      </c>
      <c r="D44" s="105"/>
      <c r="E44" s="106"/>
      <c r="F44" s="105"/>
      <c r="G44" s="106"/>
      <c r="H44" s="93"/>
      <c r="I44" s="93"/>
      <c r="J44" s="93"/>
      <c r="K44" s="93"/>
      <c r="L44" s="93"/>
      <c r="O44" s="109" t="s">
        <v>6</v>
      </c>
      <c r="P44" s="107" t="s">
        <v>42</v>
      </c>
      <c r="Q44" s="105"/>
      <c r="R44" s="106"/>
      <c r="S44" s="105"/>
      <c r="T44" s="106"/>
      <c r="U44" s="93"/>
      <c r="V44" s="93"/>
    </row>
    <row r="45" spans="2:22" ht="15" customHeight="1" x14ac:dyDescent="0.25">
      <c r="B45" s="109"/>
      <c r="C45" s="107"/>
      <c r="D45" s="42" t="s">
        <v>8</v>
      </c>
      <c r="E45" s="47" t="s">
        <v>2</v>
      </c>
      <c r="F45" s="42" t="s">
        <v>8</v>
      </c>
      <c r="G45" s="47" t="s">
        <v>2</v>
      </c>
      <c r="H45" s="94" t="s">
        <v>9</v>
      </c>
      <c r="I45" s="94" t="s">
        <v>50</v>
      </c>
      <c r="J45" s="94" t="s">
        <v>8</v>
      </c>
      <c r="K45" s="94" t="s">
        <v>131</v>
      </c>
      <c r="L45" s="94" t="s">
        <v>137</v>
      </c>
      <c r="O45" s="109"/>
      <c r="P45" s="107"/>
      <c r="Q45" s="42" t="s">
        <v>8</v>
      </c>
      <c r="R45" s="47" t="s">
        <v>2</v>
      </c>
      <c r="S45" s="42" t="s">
        <v>8</v>
      </c>
      <c r="T45" s="47" t="s">
        <v>2</v>
      </c>
      <c r="U45" s="94" t="s">
        <v>9</v>
      </c>
      <c r="V45" s="94" t="s">
        <v>67</v>
      </c>
    </row>
    <row r="46" spans="2:22" ht="15" customHeight="1" thickBot="1" x14ac:dyDescent="0.3">
      <c r="B46" s="110"/>
      <c r="C46" s="108"/>
      <c r="D46" s="43" t="s">
        <v>10</v>
      </c>
      <c r="E46" s="44" t="s">
        <v>11</v>
      </c>
      <c r="F46" s="43" t="s">
        <v>10</v>
      </c>
      <c r="G46" s="44" t="s">
        <v>11</v>
      </c>
      <c r="H46" s="95"/>
      <c r="I46" s="95"/>
      <c r="J46" s="95" t="s">
        <v>10</v>
      </c>
      <c r="K46" s="95"/>
      <c r="L46" s="95"/>
      <c r="O46" s="110"/>
      <c r="P46" s="108"/>
      <c r="Q46" s="43" t="s">
        <v>10</v>
      </c>
      <c r="R46" s="44" t="s">
        <v>11</v>
      </c>
      <c r="S46" s="43" t="s">
        <v>10</v>
      </c>
      <c r="T46" s="44" t="s">
        <v>11</v>
      </c>
      <c r="U46" s="95"/>
      <c r="V46" s="95"/>
    </row>
    <row r="47" spans="2:22" ht="15.75" thickBot="1" x14ac:dyDescent="0.3">
      <c r="B47" s="30">
        <v>1</v>
      </c>
      <c r="C47" s="31" t="s">
        <v>52</v>
      </c>
      <c r="D47" s="32">
        <v>2116</v>
      </c>
      <c r="E47" s="33">
        <v>6.1878582290326355E-2</v>
      </c>
      <c r="F47" s="32">
        <v>1979</v>
      </c>
      <c r="G47" s="33">
        <v>6.1940532081377155E-2</v>
      </c>
      <c r="H47" s="34">
        <v>6.9226882263769607E-2</v>
      </c>
      <c r="I47" s="60">
        <v>0</v>
      </c>
      <c r="J47" s="32">
        <v>1330</v>
      </c>
      <c r="K47" s="34">
        <v>0.59097744360902249</v>
      </c>
      <c r="L47" s="60">
        <v>0</v>
      </c>
      <c r="O47" s="30">
        <v>1</v>
      </c>
      <c r="P47" s="31" t="s">
        <v>52</v>
      </c>
      <c r="Q47" s="32">
        <v>19602</v>
      </c>
      <c r="R47" s="33">
        <v>5.119659838538225E-2</v>
      </c>
      <c r="S47" s="32">
        <v>19967</v>
      </c>
      <c r="T47" s="33">
        <v>4.864257802983795E-2</v>
      </c>
      <c r="U47" s="34">
        <v>-1.8280162267741762E-2</v>
      </c>
      <c r="V47" s="60">
        <v>0</v>
      </c>
    </row>
    <row r="48" spans="2:22" ht="15" customHeight="1" thickBot="1" x14ac:dyDescent="0.3">
      <c r="B48" s="54">
        <v>2</v>
      </c>
      <c r="C48" s="55" t="s">
        <v>87</v>
      </c>
      <c r="D48" s="52">
        <v>1105</v>
      </c>
      <c r="E48" s="56">
        <v>3.2313720903029593E-2</v>
      </c>
      <c r="F48" s="52">
        <v>297</v>
      </c>
      <c r="G48" s="56">
        <v>9.2957746478873234E-3</v>
      </c>
      <c r="H48" s="53">
        <v>2.7205387205387206</v>
      </c>
      <c r="I48" s="61">
        <v>24</v>
      </c>
      <c r="J48" s="52">
        <v>868</v>
      </c>
      <c r="K48" s="53">
        <v>0.27304147465437789</v>
      </c>
      <c r="L48" s="61">
        <v>3</v>
      </c>
      <c r="O48" s="54">
        <v>2</v>
      </c>
      <c r="P48" s="55" t="s">
        <v>39</v>
      </c>
      <c r="Q48" s="52">
        <v>11084</v>
      </c>
      <c r="R48" s="56">
        <v>2.8949244796631815E-2</v>
      </c>
      <c r="S48" s="52">
        <v>13474</v>
      </c>
      <c r="T48" s="56">
        <v>3.2824665516804553E-2</v>
      </c>
      <c r="U48" s="53">
        <v>-0.17737865518776907</v>
      </c>
      <c r="V48" s="61">
        <v>0</v>
      </c>
    </row>
    <row r="49" spans="2:22" ht="15" customHeight="1" thickBot="1" x14ac:dyDescent="0.3">
      <c r="B49" s="30">
        <v>3</v>
      </c>
      <c r="C49" s="31" t="s">
        <v>36</v>
      </c>
      <c r="D49" s="32">
        <v>978</v>
      </c>
      <c r="E49" s="33">
        <v>2.8599836238156508E-2</v>
      </c>
      <c r="F49" s="32">
        <v>659</v>
      </c>
      <c r="G49" s="33">
        <v>2.0625978090766824E-2</v>
      </c>
      <c r="H49" s="34">
        <v>0.48406676783004543</v>
      </c>
      <c r="I49" s="60">
        <v>4</v>
      </c>
      <c r="J49" s="32">
        <v>1221</v>
      </c>
      <c r="K49" s="34">
        <v>-0.19901719901719905</v>
      </c>
      <c r="L49" s="60">
        <v>-1</v>
      </c>
      <c r="O49" s="30">
        <v>3</v>
      </c>
      <c r="P49" s="31" t="s">
        <v>41</v>
      </c>
      <c r="Q49" s="32">
        <v>10515</v>
      </c>
      <c r="R49" s="33">
        <v>2.7463127845234893E-2</v>
      </c>
      <c r="S49" s="32">
        <v>7528</v>
      </c>
      <c r="T49" s="33">
        <v>1.8339326258757956E-2</v>
      </c>
      <c r="U49" s="34">
        <v>0.39678533475026567</v>
      </c>
      <c r="V49" s="60">
        <v>6</v>
      </c>
    </row>
    <row r="50" spans="2:22" ht="15.75" thickBot="1" x14ac:dyDescent="0.3">
      <c r="B50" s="54">
        <v>4</v>
      </c>
      <c r="C50" s="55" t="s">
        <v>41</v>
      </c>
      <c r="D50" s="52">
        <v>875</v>
      </c>
      <c r="E50" s="56">
        <v>2.5587788045385425E-2</v>
      </c>
      <c r="F50" s="52">
        <v>194</v>
      </c>
      <c r="G50" s="56">
        <v>6.0719874804381849E-3</v>
      </c>
      <c r="H50" s="53">
        <v>3.5103092783505154</v>
      </c>
      <c r="I50" s="61">
        <v>47</v>
      </c>
      <c r="J50" s="52">
        <v>642</v>
      </c>
      <c r="K50" s="53">
        <v>0.36292834890965731</v>
      </c>
      <c r="L50" s="61">
        <v>3</v>
      </c>
      <c r="O50" s="54">
        <v>4</v>
      </c>
      <c r="P50" s="55" t="s">
        <v>38</v>
      </c>
      <c r="Q50" s="52">
        <v>10034</v>
      </c>
      <c r="R50" s="56">
        <v>2.6206849719361571E-2</v>
      </c>
      <c r="S50" s="52">
        <v>10957</v>
      </c>
      <c r="T50" s="56">
        <v>2.6692879625028015E-2</v>
      </c>
      <c r="U50" s="53">
        <v>-8.4238386419640432E-2</v>
      </c>
      <c r="V50" s="61">
        <v>0</v>
      </c>
    </row>
    <row r="51" spans="2:22" ht="15" customHeight="1" thickBot="1" x14ac:dyDescent="0.3">
      <c r="B51" s="30">
        <v>5</v>
      </c>
      <c r="C51" s="31" t="s">
        <v>39</v>
      </c>
      <c r="D51" s="32">
        <v>850</v>
      </c>
      <c r="E51" s="33">
        <v>2.4856708386945842E-2</v>
      </c>
      <c r="F51" s="32">
        <v>588</v>
      </c>
      <c r="G51" s="33">
        <v>1.8403755868544602E-2</v>
      </c>
      <c r="H51" s="34">
        <v>0.44557823129251695</v>
      </c>
      <c r="I51" s="60">
        <v>5</v>
      </c>
      <c r="J51" s="32">
        <v>1089</v>
      </c>
      <c r="K51" s="34">
        <v>-0.21946740128558306</v>
      </c>
      <c r="L51" s="60">
        <v>-2</v>
      </c>
      <c r="O51" s="30">
        <v>5</v>
      </c>
      <c r="P51" s="31" t="s">
        <v>36</v>
      </c>
      <c r="Q51" s="32">
        <v>9913</v>
      </c>
      <c r="R51" s="33">
        <v>2.5890821334266619E-2</v>
      </c>
      <c r="S51" s="32">
        <v>12113</v>
      </c>
      <c r="T51" s="33">
        <v>2.9509067344890422E-2</v>
      </c>
      <c r="U51" s="34">
        <v>-0.18162304961611497</v>
      </c>
      <c r="V51" s="60">
        <v>-2</v>
      </c>
    </row>
    <row r="52" spans="2:22" ht="15.75" thickBot="1" x14ac:dyDescent="0.3">
      <c r="B52" s="54">
        <v>6</v>
      </c>
      <c r="C52" s="55" t="s">
        <v>38</v>
      </c>
      <c r="D52" s="52">
        <v>814</v>
      </c>
      <c r="E52" s="56">
        <v>2.3803953678792841E-2</v>
      </c>
      <c r="F52" s="52">
        <v>778</v>
      </c>
      <c r="G52" s="56">
        <v>2.4350547730829421E-2</v>
      </c>
      <c r="H52" s="53">
        <v>4.6272493573264795E-2</v>
      </c>
      <c r="I52" s="61">
        <v>0</v>
      </c>
      <c r="J52" s="52">
        <v>945</v>
      </c>
      <c r="K52" s="53">
        <v>-0.13862433862433865</v>
      </c>
      <c r="L52" s="61">
        <v>-2</v>
      </c>
      <c r="O52" s="54">
        <v>6</v>
      </c>
      <c r="P52" s="55" t="s">
        <v>61</v>
      </c>
      <c r="Q52" s="52">
        <v>9726</v>
      </c>
      <c r="R52" s="56">
        <v>2.5402413830028964E-2</v>
      </c>
      <c r="S52" s="52">
        <v>10524</v>
      </c>
      <c r="T52" s="56">
        <v>2.5638027304352912E-2</v>
      </c>
      <c r="U52" s="53">
        <v>-7.5826681870011403E-2</v>
      </c>
      <c r="V52" s="61">
        <v>-1</v>
      </c>
    </row>
    <row r="53" spans="2:22" ht="15.75" thickBot="1" x14ac:dyDescent="0.3">
      <c r="B53" s="30">
        <v>7</v>
      </c>
      <c r="C53" s="31" t="s">
        <v>117</v>
      </c>
      <c r="D53" s="32">
        <v>729</v>
      </c>
      <c r="E53" s="33">
        <v>2.1318282840098256E-2</v>
      </c>
      <c r="F53" s="32">
        <v>789</v>
      </c>
      <c r="G53" s="33">
        <v>2.4694835680751172E-2</v>
      </c>
      <c r="H53" s="34">
        <v>-7.6045627376425839E-2</v>
      </c>
      <c r="I53" s="60">
        <v>-2</v>
      </c>
      <c r="J53" s="32">
        <v>501</v>
      </c>
      <c r="K53" s="34">
        <v>0.45508982035928147</v>
      </c>
      <c r="L53" s="60">
        <v>3</v>
      </c>
      <c r="O53" s="30">
        <v>7</v>
      </c>
      <c r="P53" s="31" t="s">
        <v>53</v>
      </c>
      <c r="Q53" s="32">
        <v>8725</v>
      </c>
      <c r="R53" s="33">
        <v>2.2787997189697998E-2</v>
      </c>
      <c r="S53" s="32">
        <v>9078</v>
      </c>
      <c r="T53" s="33">
        <v>2.2115356505978307E-2</v>
      </c>
      <c r="U53" s="34">
        <v>-3.8885217008151618E-2</v>
      </c>
      <c r="V53" s="60">
        <v>0</v>
      </c>
    </row>
    <row r="54" spans="2:22" ht="15.75" thickBot="1" x14ac:dyDescent="0.3">
      <c r="B54" s="54">
        <v>8</v>
      </c>
      <c r="C54" s="55" t="s">
        <v>37</v>
      </c>
      <c r="D54" s="52">
        <v>662</v>
      </c>
      <c r="E54" s="56">
        <v>1.9358989355480173E-2</v>
      </c>
      <c r="F54" s="52">
        <v>626</v>
      </c>
      <c r="G54" s="56">
        <v>1.9593114241001564E-2</v>
      </c>
      <c r="H54" s="53">
        <v>5.7507987220447365E-2</v>
      </c>
      <c r="I54" s="61">
        <v>1</v>
      </c>
      <c r="J54" s="52">
        <v>601</v>
      </c>
      <c r="K54" s="53">
        <v>0.10149750415973369</v>
      </c>
      <c r="L54" s="61">
        <v>1</v>
      </c>
      <c r="O54" s="54">
        <v>8</v>
      </c>
      <c r="P54" s="55" t="s">
        <v>117</v>
      </c>
      <c r="Q54" s="52">
        <v>8553</v>
      </c>
      <c r="R54" s="56">
        <v>2.2338766757992776E-2</v>
      </c>
      <c r="S54" s="52">
        <v>7156</v>
      </c>
      <c r="T54" s="56">
        <v>1.7433078999425068E-2</v>
      </c>
      <c r="U54" s="53">
        <v>0.19522079373951939</v>
      </c>
      <c r="V54" s="61">
        <v>2</v>
      </c>
    </row>
    <row r="55" spans="2:22" ht="15.75" thickBot="1" x14ac:dyDescent="0.3">
      <c r="B55" s="30">
        <v>9</v>
      </c>
      <c r="C55" s="31" t="s">
        <v>61</v>
      </c>
      <c r="D55" s="32">
        <v>620</v>
      </c>
      <c r="E55" s="33">
        <v>1.8130775529301674E-2</v>
      </c>
      <c r="F55" s="32">
        <v>423</v>
      </c>
      <c r="G55" s="33">
        <v>1.323943661971831E-2</v>
      </c>
      <c r="H55" s="34">
        <v>0.46572104018912519</v>
      </c>
      <c r="I55" s="60">
        <v>6</v>
      </c>
      <c r="J55" s="32">
        <v>788</v>
      </c>
      <c r="K55" s="34">
        <v>-0.21319796954314718</v>
      </c>
      <c r="L55" s="60">
        <v>-3</v>
      </c>
      <c r="O55" s="30">
        <v>9</v>
      </c>
      <c r="P55" s="31" t="s">
        <v>55</v>
      </c>
      <c r="Q55" s="32">
        <v>7799</v>
      </c>
      <c r="R55" s="33">
        <v>2.0369465912029188E-2</v>
      </c>
      <c r="S55" s="32">
        <v>8628</v>
      </c>
      <c r="T55" s="33">
        <v>2.1019089660011109E-2</v>
      </c>
      <c r="U55" s="34">
        <v>-9.6082522021325945E-2</v>
      </c>
      <c r="V55" s="60">
        <v>-1</v>
      </c>
    </row>
    <row r="56" spans="2:22" ht="15.75" thickBot="1" x14ac:dyDescent="0.3">
      <c r="B56" s="54">
        <v>10</v>
      </c>
      <c r="C56" s="55" t="s">
        <v>69</v>
      </c>
      <c r="D56" s="52">
        <v>613</v>
      </c>
      <c r="E56" s="56">
        <v>1.7926073224938589E-2</v>
      </c>
      <c r="F56" s="52">
        <v>908</v>
      </c>
      <c r="G56" s="56">
        <v>2.8419405320813773E-2</v>
      </c>
      <c r="H56" s="53">
        <v>-0.32488986784140972</v>
      </c>
      <c r="I56" s="61">
        <v>-7</v>
      </c>
      <c r="J56" s="52">
        <v>435</v>
      </c>
      <c r="K56" s="53">
        <v>0.40919540229885065</v>
      </c>
      <c r="L56" s="61">
        <v>3</v>
      </c>
      <c r="O56" s="54">
        <v>10</v>
      </c>
      <c r="P56" s="55" t="s">
        <v>87</v>
      </c>
      <c r="Q56" s="52">
        <v>7758</v>
      </c>
      <c r="R56" s="56">
        <v>2.0262381913773875E-2</v>
      </c>
      <c r="S56" s="52">
        <v>422</v>
      </c>
      <c r="T56" s="56">
        <v>1.0280546866625738E-3</v>
      </c>
      <c r="U56" s="53">
        <v>17.383886255924171</v>
      </c>
      <c r="V56" s="61">
        <v>151</v>
      </c>
    </row>
    <row r="57" spans="2:22" ht="15.75" thickBot="1" x14ac:dyDescent="0.3">
      <c r="B57" s="30">
        <v>11</v>
      </c>
      <c r="C57" s="31" t="s">
        <v>73</v>
      </c>
      <c r="D57" s="32">
        <v>612</v>
      </c>
      <c r="E57" s="33">
        <v>1.7896830038601007E-2</v>
      </c>
      <c r="F57" s="32">
        <v>503</v>
      </c>
      <c r="G57" s="33">
        <v>1.5743348982785604E-2</v>
      </c>
      <c r="H57" s="34">
        <v>0.21669980119284293</v>
      </c>
      <c r="I57" s="60">
        <v>2</v>
      </c>
      <c r="J57" s="32">
        <v>252</v>
      </c>
      <c r="K57" s="34">
        <v>1.4285714285714284</v>
      </c>
      <c r="L57" s="60">
        <v>24</v>
      </c>
      <c r="O57" s="30">
        <v>11</v>
      </c>
      <c r="P57" s="31" t="s">
        <v>69</v>
      </c>
      <c r="Q57" s="32">
        <v>7112</v>
      </c>
      <c r="R57" s="33">
        <v>1.85751559900438E-2</v>
      </c>
      <c r="S57" s="32">
        <v>6761</v>
      </c>
      <c r="T57" s="33">
        <v>1.6470800323520527E-2</v>
      </c>
      <c r="U57" s="34">
        <v>5.1915397130601892E-2</v>
      </c>
      <c r="V57" s="60">
        <v>1</v>
      </c>
    </row>
    <row r="58" spans="2:22" ht="15.75" thickBot="1" x14ac:dyDescent="0.3">
      <c r="B58" s="54">
        <v>12</v>
      </c>
      <c r="C58" s="55" t="s">
        <v>63</v>
      </c>
      <c r="D58" s="52">
        <v>537</v>
      </c>
      <c r="E58" s="56">
        <v>1.5703591063282254E-2</v>
      </c>
      <c r="F58" s="52">
        <v>186</v>
      </c>
      <c r="G58" s="56">
        <v>5.8215962441314556E-3</v>
      </c>
      <c r="H58" s="53">
        <v>1.8870967741935485</v>
      </c>
      <c r="I58" s="61">
        <v>41</v>
      </c>
      <c r="J58" s="52">
        <v>468</v>
      </c>
      <c r="K58" s="53">
        <v>0.14743589743589736</v>
      </c>
      <c r="L58" s="61">
        <v>0</v>
      </c>
      <c r="O58" s="54">
        <v>12</v>
      </c>
      <c r="P58" s="55" t="s">
        <v>37</v>
      </c>
      <c r="Q58" s="52">
        <v>6697</v>
      </c>
      <c r="R58" s="56">
        <v>1.7491256983313178E-2</v>
      </c>
      <c r="S58" s="52">
        <v>10021</v>
      </c>
      <c r="T58" s="56">
        <v>2.441264458541624E-2</v>
      </c>
      <c r="U58" s="53">
        <v>-0.33170342281209464</v>
      </c>
      <c r="V58" s="61">
        <v>-6</v>
      </c>
    </row>
    <row r="59" spans="2:22" ht="15.75" thickBot="1" x14ac:dyDescent="0.3">
      <c r="B59" s="30">
        <v>13</v>
      </c>
      <c r="C59" s="31" t="s">
        <v>53</v>
      </c>
      <c r="D59" s="32">
        <v>533</v>
      </c>
      <c r="E59" s="33">
        <v>1.5586618317931922E-2</v>
      </c>
      <c r="F59" s="32">
        <v>639</v>
      </c>
      <c r="G59" s="33">
        <v>0.02</v>
      </c>
      <c r="H59" s="34">
        <v>-0.16588419405320809</v>
      </c>
      <c r="I59" s="60">
        <v>-5</v>
      </c>
      <c r="J59" s="32">
        <v>628</v>
      </c>
      <c r="K59" s="34">
        <v>-0.15127388535031849</v>
      </c>
      <c r="L59" s="60">
        <v>-5</v>
      </c>
      <c r="O59" s="30">
        <v>13</v>
      </c>
      <c r="P59" s="31" t="s">
        <v>107</v>
      </c>
      <c r="Q59" s="32">
        <v>6666</v>
      </c>
      <c r="R59" s="33">
        <v>1.7410291033412819E-2</v>
      </c>
      <c r="S59" s="32">
        <v>6984</v>
      </c>
      <c r="T59" s="33">
        <v>1.7014061449410939E-2</v>
      </c>
      <c r="U59" s="34">
        <v>-4.5532646048109915E-2</v>
      </c>
      <c r="V59" s="60">
        <v>-2</v>
      </c>
    </row>
    <row r="60" spans="2:22" ht="15.75" thickBot="1" x14ac:dyDescent="0.3">
      <c r="B60" s="54">
        <v>14</v>
      </c>
      <c r="C60" s="55" t="s">
        <v>132</v>
      </c>
      <c r="D60" s="52">
        <v>506</v>
      </c>
      <c r="E60" s="56">
        <v>1.4797052286817172E-2</v>
      </c>
      <c r="F60" s="52">
        <v>270</v>
      </c>
      <c r="G60" s="56">
        <v>8.4507042253521118E-3</v>
      </c>
      <c r="H60" s="53">
        <v>0.874074074074074</v>
      </c>
      <c r="I60" s="61">
        <v>17</v>
      </c>
      <c r="J60" s="52">
        <v>241</v>
      </c>
      <c r="K60" s="53">
        <v>1.099585062240664</v>
      </c>
      <c r="L60" s="61">
        <v>23</v>
      </c>
      <c r="O60" s="54">
        <v>14</v>
      </c>
      <c r="P60" s="55" t="s">
        <v>73</v>
      </c>
      <c r="Q60" s="52">
        <v>5252</v>
      </c>
      <c r="R60" s="56">
        <v>1.3717198996022221E-2</v>
      </c>
      <c r="S60" s="52">
        <v>4283</v>
      </c>
      <c r="T60" s="56">
        <v>1.0434024225061147E-2</v>
      </c>
      <c r="U60" s="53">
        <v>0.22624328741536304</v>
      </c>
      <c r="V60" s="61">
        <v>7</v>
      </c>
    </row>
    <row r="61" spans="2:22" ht="15.75" thickBot="1" x14ac:dyDescent="0.3">
      <c r="B61" s="30">
        <v>15</v>
      </c>
      <c r="C61" s="31" t="s">
        <v>111</v>
      </c>
      <c r="D61" s="32">
        <v>467</v>
      </c>
      <c r="E61" s="33">
        <v>1.3656568019651422E-2</v>
      </c>
      <c r="F61" s="32">
        <v>0</v>
      </c>
      <c r="G61" s="33">
        <v>0</v>
      </c>
      <c r="H61" s="34"/>
      <c r="I61" s="60"/>
      <c r="J61" s="32">
        <v>314</v>
      </c>
      <c r="K61" s="34">
        <v>0.48726114649681529</v>
      </c>
      <c r="L61" s="60">
        <v>8</v>
      </c>
      <c r="O61" s="30">
        <v>15</v>
      </c>
      <c r="P61" s="31" t="s">
        <v>63</v>
      </c>
      <c r="Q61" s="32">
        <v>4897</v>
      </c>
      <c r="R61" s="33">
        <v>1.2790008279421328E-2</v>
      </c>
      <c r="S61" s="32">
        <v>4437</v>
      </c>
      <c r="T61" s="33">
        <v>1.080919110123659E-2</v>
      </c>
      <c r="U61" s="34">
        <v>0.10367365336939383</v>
      </c>
      <c r="V61" s="60">
        <v>5</v>
      </c>
    </row>
    <row r="62" spans="2:22" ht="15.75" thickBot="1" x14ac:dyDescent="0.3">
      <c r="B62" s="54">
        <v>16</v>
      </c>
      <c r="C62" s="55" t="s">
        <v>88</v>
      </c>
      <c r="D62" s="52">
        <v>445</v>
      </c>
      <c r="E62" s="56">
        <v>1.3013217920224588E-2</v>
      </c>
      <c r="F62" s="52">
        <v>181</v>
      </c>
      <c r="G62" s="56">
        <v>5.6651017214397496E-3</v>
      </c>
      <c r="H62" s="53">
        <v>1.458563535911602</v>
      </c>
      <c r="I62" s="61">
        <v>42</v>
      </c>
      <c r="J62" s="52">
        <v>327</v>
      </c>
      <c r="K62" s="53">
        <v>0.36085626911314983</v>
      </c>
      <c r="L62" s="61">
        <v>3</v>
      </c>
      <c r="O62" s="54">
        <v>16</v>
      </c>
      <c r="P62" s="55" t="s">
        <v>91</v>
      </c>
      <c r="Q62" s="52">
        <v>4792</v>
      </c>
      <c r="R62" s="56">
        <v>1.2515768771694304E-2</v>
      </c>
      <c r="S62" s="52">
        <v>4001</v>
      </c>
      <c r="T62" s="56">
        <v>9.7470303349217018E-3</v>
      </c>
      <c r="U62" s="53">
        <v>0.19770057485628589</v>
      </c>
      <c r="V62" s="61">
        <v>7</v>
      </c>
    </row>
    <row r="63" spans="2:22" ht="15.75" thickBot="1" x14ac:dyDescent="0.3">
      <c r="B63" s="30">
        <v>17</v>
      </c>
      <c r="C63" s="31" t="s">
        <v>107</v>
      </c>
      <c r="D63" s="32">
        <v>417</v>
      </c>
      <c r="E63" s="33">
        <v>1.2194408702772254E-2</v>
      </c>
      <c r="F63" s="32">
        <v>541</v>
      </c>
      <c r="G63" s="33">
        <v>1.6932707355242566E-2</v>
      </c>
      <c r="H63" s="34">
        <v>-0.22920517560073939</v>
      </c>
      <c r="I63" s="60">
        <v>-6</v>
      </c>
      <c r="J63" s="32">
        <v>422</v>
      </c>
      <c r="K63" s="34">
        <v>-1.1848341232227444E-2</v>
      </c>
      <c r="L63" s="60">
        <v>-3</v>
      </c>
      <c r="O63" s="30">
        <v>17</v>
      </c>
      <c r="P63" s="31" t="s">
        <v>44</v>
      </c>
      <c r="Q63" s="32">
        <v>4767</v>
      </c>
      <c r="R63" s="33">
        <v>1.2450473650806917E-2</v>
      </c>
      <c r="S63" s="32">
        <v>5006</v>
      </c>
      <c r="T63" s="33">
        <v>1.2195359624248447E-2</v>
      </c>
      <c r="U63" s="34">
        <v>-4.7742708749500595E-2</v>
      </c>
      <c r="V63" s="60">
        <v>1</v>
      </c>
    </row>
    <row r="64" spans="2:22" ht="15.75" thickBot="1" x14ac:dyDescent="0.3">
      <c r="B64" s="54">
        <v>18</v>
      </c>
      <c r="C64" s="55" t="s">
        <v>91</v>
      </c>
      <c r="D64" s="52">
        <v>416</v>
      </c>
      <c r="E64" s="56">
        <v>1.2165165516434671E-2</v>
      </c>
      <c r="F64" s="52">
        <v>264</v>
      </c>
      <c r="G64" s="56">
        <v>8.262910798122065E-3</v>
      </c>
      <c r="H64" s="53">
        <v>0.57575757575757569</v>
      </c>
      <c r="I64" s="61">
        <v>16</v>
      </c>
      <c r="J64" s="52">
        <v>407</v>
      </c>
      <c r="K64" s="53">
        <v>2.2113022113022129E-2</v>
      </c>
      <c r="L64" s="61">
        <v>-3</v>
      </c>
      <c r="O64" s="54">
        <v>18</v>
      </c>
      <c r="P64" s="55" t="s">
        <v>113</v>
      </c>
      <c r="Q64" s="52">
        <v>4552</v>
      </c>
      <c r="R64" s="56">
        <v>1.1888935611175391E-2</v>
      </c>
      <c r="S64" s="52">
        <v>5506</v>
      </c>
      <c r="T64" s="56">
        <v>1.3413433897545337E-2</v>
      </c>
      <c r="U64" s="53">
        <v>-0.17326552851434796</v>
      </c>
      <c r="V64" s="61">
        <v>-4</v>
      </c>
    </row>
    <row r="65" spans="2:22" ht="15.75" thickBot="1" x14ac:dyDescent="0.3">
      <c r="B65" s="30">
        <v>19</v>
      </c>
      <c r="C65" s="31" t="s">
        <v>44</v>
      </c>
      <c r="D65" s="32">
        <v>401</v>
      </c>
      <c r="E65" s="33">
        <v>1.172651772137092E-2</v>
      </c>
      <c r="F65" s="32">
        <v>359</v>
      </c>
      <c r="G65" s="33">
        <v>1.1236306729264475E-2</v>
      </c>
      <c r="H65" s="34">
        <v>0.11699164345403901</v>
      </c>
      <c r="I65" s="60">
        <v>-1</v>
      </c>
      <c r="J65" s="32">
        <v>478</v>
      </c>
      <c r="K65" s="34">
        <v>-0.16108786610878656</v>
      </c>
      <c r="L65" s="60">
        <v>-8</v>
      </c>
      <c r="O65" s="30">
        <v>19</v>
      </c>
      <c r="P65" s="31" t="s">
        <v>74</v>
      </c>
      <c r="Q65" s="32">
        <v>4156</v>
      </c>
      <c r="R65" s="33">
        <v>1.0854660896319184E-2</v>
      </c>
      <c r="S65" s="32">
        <v>3754</v>
      </c>
      <c r="T65" s="33">
        <v>9.145301643913039E-3</v>
      </c>
      <c r="U65" s="34">
        <v>0.10708577517314866</v>
      </c>
      <c r="V65" s="60">
        <v>9</v>
      </c>
    </row>
    <row r="66" spans="2:22" ht="15.75" thickBot="1" x14ac:dyDescent="0.3">
      <c r="B66" s="54">
        <v>20</v>
      </c>
      <c r="C66" s="55" t="s">
        <v>118</v>
      </c>
      <c r="D66" s="52">
        <v>393</v>
      </c>
      <c r="E66" s="56">
        <v>1.1492572230670253E-2</v>
      </c>
      <c r="F66" s="52">
        <v>289</v>
      </c>
      <c r="G66" s="56">
        <v>9.0453834115805948E-3</v>
      </c>
      <c r="H66" s="53">
        <v>0.35986159169550169</v>
      </c>
      <c r="I66" s="61">
        <v>8</v>
      </c>
      <c r="J66" s="52">
        <v>341</v>
      </c>
      <c r="K66" s="53">
        <v>0.15249266862170097</v>
      </c>
      <c r="L66" s="61">
        <v>-2</v>
      </c>
      <c r="O66" s="54">
        <v>20</v>
      </c>
      <c r="P66" s="55" t="s">
        <v>92</v>
      </c>
      <c r="Q66" s="52">
        <v>3982</v>
      </c>
      <c r="R66" s="56">
        <v>1.0400206854942971E-2</v>
      </c>
      <c r="S66" s="52">
        <v>3086</v>
      </c>
      <c r="T66" s="56">
        <v>7.5179544147883958E-3</v>
      </c>
      <c r="U66" s="53">
        <v>0.29034348671419319</v>
      </c>
      <c r="V66" s="61">
        <v>16</v>
      </c>
    </row>
    <row r="67" spans="2:22" ht="15.75" thickBot="1" x14ac:dyDescent="0.3">
      <c r="B67" s="96" t="s">
        <v>43</v>
      </c>
      <c r="C67" s="97"/>
      <c r="D67" s="35">
        <f>SUM(D47:D66)</f>
        <v>14089</v>
      </c>
      <c r="E67" s="36">
        <f>D67/D69</f>
        <v>0.41200725231021174</v>
      </c>
      <c r="F67" s="35">
        <f>SUM(F47:F66)</f>
        <v>10473</v>
      </c>
      <c r="G67" s="36">
        <f>F67/F69</f>
        <v>0.32779342723004695</v>
      </c>
      <c r="H67" s="37">
        <f>D67/F67-1</f>
        <v>0.34526878640313186</v>
      </c>
      <c r="I67" s="57"/>
      <c r="J67" s="35">
        <f>SUM(J47:J66)</f>
        <v>12298</v>
      </c>
      <c r="K67" s="36">
        <f>E67/J67-1</f>
        <v>-0.99996649802794679</v>
      </c>
      <c r="L67" s="35"/>
      <c r="O67" s="96" t="s">
        <v>43</v>
      </c>
      <c r="P67" s="97"/>
      <c r="Q67" s="35">
        <f>SUM(Q47:Q66)</f>
        <v>156582</v>
      </c>
      <c r="R67" s="36">
        <f>Q67/Q69</f>
        <v>0.40896162475155207</v>
      </c>
      <c r="S67" s="35">
        <f>SUM(S47:S66)</f>
        <v>153686</v>
      </c>
      <c r="T67" s="36">
        <f>S67/S69</f>
        <v>0.37440192553181123</v>
      </c>
      <c r="U67" s="37">
        <f>Q67/S67-1</f>
        <v>1.8843616204468949E-2</v>
      </c>
      <c r="V67" s="57"/>
    </row>
    <row r="68" spans="2:22" ht="15.75" thickBot="1" x14ac:dyDescent="0.3">
      <c r="B68" s="96" t="s">
        <v>12</v>
      </c>
      <c r="C68" s="97"/>
      <c r="D68" s="38">
        <f>D69-SUM(D47:D66)</f>
        <v>20107</v>
      </c>
      <c r="E68" s="36">
        <f>D68/D69</f>
        <v>0.58799274768978826</v>
      </c>
      <c r="F68" s="38">
        <f>F69-SUM(F47:F66)</f>
        <v>21477</v>
      </c>
      <c r="G68" s="36">
        <f>F68/F69</f>
        <v>0.6722065727699531</v>
      </c>
      <c r="H68" s="37">
        <f>D68/F68-1</f>
        <v>-6.3789169809563728E-2</v>
      </c>
      <c r="I68" s="58"/>
      <c r="J68" s="38">
        <f>J69-SUM(J47:J66)</f>
        <v>19703</v>
      </c>
      <c r="K68" s="37">
        <f>E68/J68-1</f>
        <v>-0.99997015719699078</v>
      </c>
      <c r="L68" s="38"/>
      <c r="O68" s="96" t="s">
        <v>12</v>
      </c>
      <c r="P68" s="97"/>
      <c r="Q68" s="38">
        <f>Q69-SUM(Q47:Q66)</f>
        <v>226295</v>
      </c>
      <c r="R68" s="36">
        <f>Q68/Q69</f>
        <v>0.59103837524844793</v>
      </c>
      <c r="S68" s="38">
        <f>S69-SUM(S47:S66)</f>
        <v>256798</v>
      </c>
      <c r="T68" s="36">
        <f>S68/S69</f>
        <v>0.62559807446818883</v>
      </c>
      <c r="U68" s="37">
        <f>Q68/S68-1</f>
        <v>-0.11878207774203853</v>
      </c>
      <c r="V68" s="58"/>
    </row>
    <row r="69" spans="2:22" ht="15.75" thickBot="1" x14ac:dyDescent="0.3">
      <c r="B69" s="125" t="s">
        <v>35</v>
      </c>
      <c r="C69" s="126"/>
      <c r="D69" s="39">
        <v>34196</v>
      </c>
      <c r="E69" s="40">
        <v>1</v>
      </c>
      <c r="F69" s="39">
        <v>31950</v>
      </c>
      <c r="G69" s="40">
        <v>1</v>
      </c>
      <c r="H69" s="41">
        <v>7.029733959311435E-2</v>
      </c>
      <c r="I69" s="59"/>
      <c r="J69" s="39">
        <v>32001</v>
      </c>
      <c r="K69" s="41">
        <v>6.8591606512296455E-2</v>
      </c>
      <c r="L69" s="39"/>
      <c r="M69" s="4"/>
      <c r="O69" s="125" t="s">
        <v>35</v>
      </c>
      <c r="P69" s="126"/>
      <c r="Q69" s="39">
        <v>382877</v>
      </c>
      <c r="R69" s="40">
        <v>1</v>
      </c>
      <c r="S69" s="39">
        <v>410484</v>
      </c>
      <c r="T69" s="40">
        <v>1</v>
      </c>
      <c r="U69" s="41">
        <v>-6.7254752925814398E-2</v>
      </c>
      <c r="V69" s="59"/>
    </row>
    <row r="70" spans="2:22" x14ac:dyDescent="0.25">
      <c r="B70" s="50" t="s">
        <v>72</v>
      </c>
      <c r="O70" s="50" t="s">
        <v>72</v>
      </c>
    </row>
    <row r="71" spans="2:22" x14ac:dyDescent="0.25">
      <c r="B71" s="51" t="s">
        <v>71</v>
      </c>
      <c r="O71" s="51" t="s">
        <v>71</v>
      </c>
    </row>
  </sheetData>
  <mergeCells count="68">
    <mergeCell ref="V45:V46"/>
    <mergeCell ref="B69:C69"/>
    <mergeCell ref="I43:I44"/>
    <mergeCell ref="B68:C68"/>
    <mergeCell ref="H43:H44"/>
    <mergeCell ref="K45:K46"/>
    <mergeCell ref="I45:I46"/>
    <mergeCell ref="K43:K44"/>
    <mergeCell ref="O67:P67"/>
    <mergeCell ref="O68:P68"/>
    <mergeCell ref="O69:P69"/>
    <mergeCell ref="Q43:R44"/>
    <mergeCell ref="S43:T44"/>
    <mergeCell ref="V43:V44"/>
    <mergeCell ref="B31:C31"/>
    <mergeCell ref="B32:C32"/>
    <mergeCell ref="B33:C33"/>
    <mergeCell ref="F43:G44"/>
    <mergeCell ref="J43:J44"/>
    <mergeCell ref="O38:V38"/>
    <mergeCell ref="O39:V39"/>
    <mergeCell ref="O41:O43"/>
    <mergeCell ref="P41:P43"/>
    <mergeCell ref="Q41:V41"/>
    <mergeCell ref="Q42:V42"/>
    <mergeCell ref="B38:L38"/>
    <mergeCell ref="B39:L39"/>
    <mergeCell ref="D41:I41"/>
    <mergeCell ref="O44:O46"/>
    <mergeCell ref="J7:J8"/>
    <mergeCell ref="K7:L8"/>
    <mergeCell ref="M7:N8"/>
    <mergeCell ref="O7:O8"/>
    <mergeCell ref="U43:U44"/>
    <mergeCell ref="P44:P46"/>
    <mergeCell ref="U45:U46"/>
    <mergeCell ref="B2:O2"/>
    <mergeCell ref="B3:O3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J9:J10"/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</mergeCells>
  <conditionalFormatting sqref="H32 J32 O32">
    <cfRule type="cellIs" dxfId="148" priority="1634" operator="lessThan">
      <formula>0</formula>
    </cfRule>
  </conditionalFormatting>
  <conditionalFormatting sqref="H31 O31">
    <cfRule type="cellIs" dxfId="147" priority="1594" operator="lessThan">
      <formula>0</formula>
    </cfRule>
  </conditionalFormatting>
  <conditionalFormatting sqref="J11:J30 O11:O30 H11:H30">
    <cfRule type="cellIs" dxfId="146" priority="67" operator="lessThan">
      <formula>0</formula>
    </cfRule>
  </conditionalFormatting>
  <conditionalFormatting sqref="L11:L30 N11:O30 D11:E30 G11:J30">
    <cfRule type="cellIs" dxfId="145" priority="65" operator="equal">
      <formula>0</formula>
    </cfRule>
  </conditionalFormatting>
  <conditionalFormatting sqref="F11:F30">
    <cfRule type="cellIs" dxfId="144" priority="64" operator="equal">
      <formula>0</formula>
    </cfRule>
  </conditionalFormatting>
  <conditionalFormatting sqref="K11:K30">
    <cfRule type="cellIs" dxfId="143" priority="63" operator="equal">
      <formula>0</formula>
    </cfRule>
  </conditionalFormatting>
  <conditionalFormatting sqref="M11:M30">
    <cfRule type="cellIs" dxfId="142" priority="62" operator="equal">
      <formula>0</formula>
    </cfRule>
  </conditionalFormatting>
  <conditionalFormatting sqref="I47:I66">
    <cfRule type="cellIs" dxfId="141" priority="24" operator="lessThan">
      <formula>0</formula>
    </cfRule>
    <cfRule type="cellIs" dxfId="140" priority="25" operator="equal">
      <formula>0</formula>
    </cfRule>
    <cfRule type="cellIs" dxfId="139" priority="26" operator="greaterThan">
      <formula>0</formula>
    </cfRule>
  </conditionalFormatting>
  <conditionalFormatting sqref="H68">
    <cfRule type="cellIs" dxfId="138" priority="19" operator="lessThan">
      <formula>0</formula>
    </cfRule>
  </conditionalFormatting>
  <conditionalFormatting sqref="H67">
    <cfRule type="cellIs" dxfId="137" priority="18" operator="lessThan">
      <formula>0</formula>
    </cfRule>
  </conditionalFormatting>
  <conditionalFormatting sqref="H47:H66">
    <cfRule type="cellIs" dxfId="136" priority="17" operator="lessThan">
      <formula>0</formula>
    </cfRule>
  </conditionalFormatting>
  <conditionalFormatting sqref="D47:E66 G47:H66">
    <cfRule type="cellIs" dxfId="135" priority="16" operator="equal">
      <formula>0</formula>
    </cfRule>
  </conditionalFormatting>
  <conditionalFormatting sqref="F47:F66">
    <cfRule type="cellIs" dxfId="134" priority="15" operator="equal">
      <formula>0</formula>
    </cfRule>
  </conditionalFormatting>
  <conditionalFormatting sqref="K68">
    <cfRule type="cellIs" dxfId="133" priority="14" operator="lessThan">
      <formula>0</formula>
    </cfRule>
  </conditionalFormatting>
  <conditionalFormatting sqref="K47:K66">
    <cfRule type="cellIs" dxfId="132" priority="13" operator="lessThan">
      <formula>0</formula>
    </cfRule>
  </conditionalFormatting>
  <conditionalFormatting sqref="J47:K66">
    <cfRule type="cellIs" dxfId="131" priority="12" operator="equal">
      <formula>0</formula>
    </cfRule>
  </conditionalFormatting>
  <conditionalFormatting sqref="L47:L66">
    <cfRule type="cellIs" dxfId="130" priority="9" operator="lessThan">
      <formula>0</formula>
    </cfRule>
    <cfRule type="cellIs" dxfId="129" priority="10" operator="equal">
      <formula>0</formula>
    </cfRule>
    <cfRule type="cellIs" dxfId="128" priority="11" operator="greaterThan">
      <formula>0</formula>
    </cfRule>
  </conditionalFormatting>
  <conditionalFormatting sqref="V47:V66">
    <cfRule type="cellIs" dxfId="127" priority="6" operator="lessThan">
      <formula>0</formula>
    </cfRule>
    <cfRule type="cellIs" dxfId="126" priority="7" operator="equal">
      <formula>0</formula>
    </cfRule>
    <cfRule type="cellIs" dxfId="125" priority="8" operator="greaterThan">
      <formula>0</formula>
    </cfRule>
  </conditionalFormatting>
  <conditionalFormatting sqref="U68">
    <cfRule type="cellIs" dxfId="124" priority="5" operator="lessThan">
      <formula>0</formula>
    </cfRule>
  </conditionalFormatting>
  <conditionalFormatting sqref="U67">
    <cfRule type="cellIs" dxfId="123" priority="4" operator="lessThan">
      <formula>0</formula>
    </cfRule>
  </conditionalFormatting>
  <conditionalFormatting sqref="U47:U66">
    <cfRule type="cellIs" dxfId="122" priority="3" operator="lessThan">
      <formula>0</formula>
    </cfRule>
  </conditionalFormatting>
  <conditionalFormatting sqref="Q47:R66 T47:U66">
    <cfRule type="cellIs" dxfId="121" priority="2" operator="equal">
      <formula>0</formula>
    </cfRule>
  </conditionalFormatting>
  <conditionalFormatting sqref="S47:S66">
    <cfRule type="cellIs" dxfId="12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/>
  </sheetViews>
  <sheetFormatPr defaultRowHeight="15" x14ac:dyDescent="0.25"/>
  <cols>
    <col min="1" max="1" width="4.28515625" customWidth="1"/>
    <col min="2" max="2" width="19.42578125" customWidth="1"/>
    <col min="3" max="8" width="10.42578125" customWidth="1"/>
  </cols>
  <sheetData>
    <row r="1" spans="1:8" ht="18" x14ac:dyDescent="0.35">
      <c r="A1" s="24" t="s">
        <v>3</v>
      </c>
      <c r="B1" s="49"/>
      <c r="C1" s="49"/>
      <c r="D1" s="49"/>
      <c r="E1" s="49"/>
      <c r="F1" s="49"/>
      <c r="G1" s="49"/>
      <c r="H1" s="48">
        <v>44897</v>
      </c>
    </row>
    <row r="2" spans="1:8" x14ac:dyDescent="0.25">
      <c r="A2" s="49"/>
      <c r="B2" s="49"/>
      <c r="C2" s="49"/>
      <c r="D2" s="49"/>
      <c r="E2" s="49"/>
      <c r="F2" s="49"/>
      <c r="G2" s="49"/>
      <c r="H2" s="64" t="s">
        <v>177</v>
      </c>
    </row>
    <row r="3" spans="1:8" ht="14.45" customHeight="1" x14ac:dyDescent="0.25">
      <c r="A3" s="49"/>
      <c r="B3" s="128" t="s">
        <v>178</v>
      </c>
      <c r="C3" s="129"/>
      <c r="D3" s="129"/>
      <c r="E3" s="129"/>
      <c r="F3" s="129"/>
      <c r="G3" s="129"/>
      <c r="H3" s="130"/>
    </row>
    <row r="4" spans="1:8" x14ac:dyDescent="0.25">
      <c r="A4" s="49"/>
      <c r="B4" s="131"/>
      <c r="C4" s="132"/>
      <c r="D4" s="132"/>
      <c r="E4" s="132"/>
      <c r="F4" s="132"/>
      <c r="G4" s="132"/>
      <c r="H4" s="133"/>
    </row>
    <row r="5" spans="1:8" ht="21" customHeight="1" x14ac:dyDescent="0.25">
      <c r="A5" s="49"/>
      <c r="B5" s="134" t="s">
        <v>179</v>
      </c>
      <c r="C5" s="136" t="s">
        <v>184</v>
      </c>
      <c r="D5" s="137"/>
      <c r="E5" s="136" t="s">
        <v>185</v>
      </c>
      <c r="F5" s="137"/>
      <c r="G5" s="138" t="s">
        <v>182</v>
      </c>
      <c r="H5" s="138" t="s">
        <v>183</v>
      </c>
    </row>
    <row r="6" spans="1:8" ht="21" customHeight="1" x14ac:dyDescent="0.25">
      <c r="A6" s="49"/>
      <c r="B6" s="135"/>
      <c r="C6" s="84" t="s">
        <v>180</v>
      </c>
      <c r="D6" s="85" t="s">
        <v>181</v>
      </c>
      <c r="E6" s="84" t="s">
        <v>180</v>
      </c>
      <c r="F6" s="85" t="s">
        <v>181</v>
      </c>
      <c r="G6" s="139"/>
      <c r="H6" s="139"/>
    </row>
    <row r="7" spans="1:8" x14ac:dyDescent="0.25">
      <c r="A7" s="49"/>
      <c r="B7" s="65" t="s">
        <v>186</v>
      </c>
      <c r="C7" s="66" t="s">
        <v>149</v>
      </c>
      <c r="D7" s="67">
        <v>0.52510938306974209</v>
      </c>
      <c r="E7" s="66" t="s">
        <v>150</v>
      </c>
      <c r="F7" s="67">
        <v>0.48680646787349463</v>
      </c>
      <c r="G7" s="68">
        <v>-0.13503480278422275</v>
      </c>
      <c r="H7" s="69" t="s">
        <v>151</v>
      </c>
    </row>
    <row r="8" spans="1:8" x14ac:dyDescent="0.25">
      <c r="A8" s="49"/>
      <c r="B8" s="65" t="s">
        <v>77</v>
      </c>
      <c r="C8" s="70" t="s">
        <v>152</v>
      </c>
      <c r="D8" s="67">
        <v>0.12383430292045487</v>
      </c>
      <c r="E8" s="66" t="s">
        <v>153</v>
      </c>
      <c r="F8" s="67">
        <v>0.11082932638941488</v>
      </c>
      <c r="G8" s="71">
        <v>-0.16535433070866135</v>
      </c>
      <c r="H8" s="69" t="s">
        <v>154</v>
      </c>
    </row>
    <row r="9" spans="1:8" x14ac:dyDescent="0.25">
      <c r="A9" s="49"/>
      <c r="B9" s="65" t="s">
        <v>187</v>
      </c>
      <c r="C9" s="66" t="s">
        <v>155</v>
      </c>
      <c r="D9" s="67">
        <v>0.35105631400980308</v>
      </c>
      <c r="E9" s="66" t="s">
        <v>156</v>
      </c>
      <c r="F9" s="67">
        <v>0.40236420573709053</v>
      </c>
      <c r="G9" s="71">
        <v>6.9396252602359487E-2</v>
      </c>
      <c r="H9" s="72" t="s">
        <v>157</v>
      </c>
    </row>
    <row r="10" spans="1:8" x14ac:dyDescent="0.25">
      <c r="A10" s="49"/>
      <c r="B10" s="73" t="s">
        <v>78</v>
      </c>
      <c r="C10" s="74"/>
      <c r="D10" s="67"/>
      <c r="E10" s="74"/>
      <c r="F10" s="67"/>
      <c r="G10" s="75"/>
      <c r="H10" s="76"/>
    </row>
    <row r="11" spans="1:8" x14ac:dyDescent="0.25">
      <c r="A11" s="49"/>
      <c r="B11" s="73" t="s">
        <v>79</v>
      </c>
      <c r="C11" s="77">
        <v>5.633</v>
      </c>
      <c r="D11" s="67">
        <v>1.3722824762962747E-2</v>
      </c>
      <c r="E11" s="77">
        <v>10.063000000000001</v>
      </c>
      <c r="F11" s="67">
        <v>2.628259205959094E-2</v>
      </c>
      <c r="G11" s="71">
        <v>0.78643706728208773</v>
      </c>
      <c r="H11" s="72" t="s">
        <v>109</v>
      </c>
    </row>
    <row r="12" spans="1:8" x14ac:dyDescent="0.25">
      <c r="A12" s="49"/>
      <c r="B12" s="73" t="s">
        <v>80</v>
      </c>
      <c r="C12" s="77">
        <v>8.2070000000000007</v>
      </c>
      <c r="D12" s="67">
        <v>1.9993471121895128E-2</v>
      </c>
      <c r="E12" s="77">
        <v>8.8699999999999992</v>
      </c>
      <c r="F12" s="67">
        <v>2.316670889084484E-2</v>
      </c>
      <c r="G12" s="71">
        <v>8.078469599122684E-2</v>
      </c>
      <c r="H12" s="72" t="s">
        <v>158</v>
      </c>
    </row>
    <row r="13" spans="1:8" x14ac:dyDescent="0.25">
      <c r="A13" s="49"/>
      <c r="B13" s="73" t="s">
        <v>81</v>
      </c>
      <c r="C13" s="77">
        <v>6.4000000000000001E-2</v>
      </c>
      <c r="D13" s="67">
        <v>1.5591350698200175E-4</v>
      </c>
      <c r="E13" s="77">
        <v>4.1000000000000002E-2</v>
      </c>
      <c r="F13" s="67">
        <v>1.0708399825531437E-4</v>
      </c>
      <c r="G13" s="71">
        <v>-0.359375</v>
      </c>
      <c r="H13" s="72" t="s">
        <v>86</v>
      </c>
    </row>
    <row r="14" spans="1:8" x14ac:dyDescent="0.25">
      <c r="A14" s="49"/>
      <c r="B14" s="73" t="s">
        <v>82</v>
      </c>
      <c r="C14" s="77">
        <v>52.53</v>
      </c>
      <c r="D14" s="67">
        <v>0.1279708831525711</v>
      </c>
      <c r="E14" s="77">
        <v>59.012</v>
      </c>
      <c r="F14" s="67">
        <v>0.15412782695225882</v>
      </c>
      <c r="G14" s="71">
        <v>0.12339615457833619</v>
      </c>
      <c r="H14" s="72" t="s">
        <v>159</v>
      </c>
    </row>
    <row r="15" spans="1:8" x14ac:dyDescent="0.25">
      <c r="A15" s="49"/>
      <c r="B15" s="73" t="s">
        <v>83</v>
      </c>
      <c r="C15" s="77">
        <v>66.233999999999995</v>
      </c>
      <c r="D15" s="67">
        <v>0.16135586283509223</v>
      </c>
      <c r="E15" s="77">
        <v>64.998999999999995</v>
      </c>
      <c r="F15" s="67">
        <v>0.16976470250237022</v>
      </c>
      <c r="G15" s="71">
        <v>-1.864601262191623E-2</v>
      </c>
      <c r="H15" s="72" t="s">
        <v>160</v>
      </c>
    </row>
    <row r="16" spans="1:8" x14ac:dyDescent="0.25">
      <c r="A16" s="49"/>
      <c r="B16" s="73" t="s">
        <v>84</v>
      </c>
      <c r="C16" s="78">
        <v>11.425000000000001</v>
      </c>
      <c r="D16" s="67">
        <v>2.7832997144833903E-2</v>
      </c>
      <c r="E16" s="78">
        <v>11.069000000000001</v>
      </c>
      <c r="F16" s="67">
        <v>2.8910067724099386E-2</v>
      </c>
      <c r="G16" s="71">
        <v>-3.115973741794309E-2</v>
      </c>
      <c r="H16" s="69" t="s">
        <v>125</v>
      </c>
    </row>
    <row r="17" spans="1:8" x14ac:dyDescent="0.25">
      <c r="A17" s="49"/>
      <c r="B17" s="73" t="s">
        <v>85</v>
      </c>
      <c r="C17" s="77">
        <v>5.0000000000000001E-3</v>
      </c>
      <c r="D17" s="67">
        <v>1.2180742732968885E-5</v>
      </c>
      <c r="E17" s="77">
        <v>0</v>
      </c>
      <c r="F17" s="67">
        <v>0</v>
      </c>
      <c r="G17" s="71">
        <v>-1</v>
      </c>
      <c r="H17" s="72" t="s">
        <v>86</v>
      </c>
    </row>
    <row r="18" spans="1:8" x14ac:dyDescent="0.25">
      <c r="A18" s="49"/>
      <c r="B18" s="79" t="s">
        <v>188</v>
      </c>
      <c r="C18" s="80">
        <v>1E-3</v>
      </c>
      <c r="D18" s="81">
        <v>1.2180742733014505E-5</v>
      </c>
      <c r="E18" s="80">
        <v>0</v>
      </c>
      <c r="F18" s="81">
        <v>5.2236096709235014E-6</v>
      </c>
      <c r="G18" s="82">
        <v>-1</v>
      </c>
      <c r="H18" s="83" t="s">
        <v>86</v>
      </c>
    </row>
    <row r="19" spans="1:8" x14ac:dyDescent="0.25">
      <c r="A19" s="49"/>
      <c r="B19" s="49" t="s">
        <v>71</v>
      </c>
      <c r="C19" s="49"/>
      <c r="D19" s="49"/>
      <c r="E19" s="49"/>
      <c r="F19" s="49"/>
      <c r="G19" s="49"/>
      <c r="H19" s="49"/>
    </row>
    <row r="20" spans="1:8" ht="18" x14ac:dyDescent="0.35">
      <c r="A20" s="24"/>
      <c r="B20" s="24"/>
      <c r="C20" s="24"/>
      <c r="D20" s="24"/>
      <c r="E20" s="24"/>
      <c r="F20" s="24"/>
      <c r="G20" s="24"/>
      <c r="H20" s="24"/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RowHeight="15" x14ac:dyDescent="0.25"/>
  <cols>
    <col min="1" max="1" width="2.5703125" customWidth="1"/>
    <col min="2" max="2" width="8.140625" customWidth="1"/>
    <col min="3" max="3" width="20.140625" customWidth="1"/>
    <col min="4" max="12" width="10.5703125" customWidth="1"/>
    <col min="13" max="13" width="1.7109375" customWidth="1"/>
    <col min="14" max="14" width="1.42578125" customWidth="1"/>
    <col min="16" max="16" width="16.7109375" bestFit="1" customWidth="1"/>
    <col min="17" max="22" width="10.42578125" customWidth="1"/>
    <col min="23" max="23" width="12" customWidth="1"/>
    <col min="24" max="24" width="11.140625" customWidth="1"/>
    <col min="25" max="25" width="16.42578125" customWidth="1"/>
    <col min="31" max="31" width="12.140625" customWidth="1"/>
    <col min="32" max="32" width="11.42578125" customWidth="1"/>
  </cols>
  <sheetData>
    <row r="1" spans="2:22" x14ac:dyDescent="0.25">
      <c r="B1" s="49" t="s">
        <v>3</v>
      </c>
      <c r="D1" s="10"/>
      <c r="L1" s="11"/>
      <c r="P1" s="9"/>
      <c r="V1" s="48">
        <v>44897</v>
      </c>
    </row>
    <row r="2" spans="2:22" x14ac:dyDescent="0.25">
      <c r="D2" s="10"/>
      <c r="L2" s="11"/>
      <c r="O2" s="140" t="s">
        <v>95</v>
      </c>
      <c r="P2" s="140"/>
      <c r="Q2" s="140"/>
      <c r="R2" s="140"/>
      <c r="S2" s="140"/>
      <c r="T2" s="140"/>
      <c r="U2" s="140"/>
      <c r="V2" s="140"/>
    </row>
    <row r="3" spans="2:22" ht="14.45" customHeight="1" x14ac:dyDescent="0.25">
      <c r="B3" s="115" t="s">
        <v>139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4"/>
      <c r="N3" s="6"/>
      <c r="O3" s="140"/>
      <c r="P3" s="140"/>
      <c r="Q3" s="140"/>
      <c r="R3" s="140"/>
      <c r="S3" s="140"/>
      <c r="T3" s="140"/>
      <c r="U3" s="140"/>
      <c r="V3" s="140"/>
    </row>
    <row r="4" spans="2:22" ht="14.45" customHeight="1" x14ac:dyDescent="0.25">
      <c r="B4" s="116" t="s">
        <v>140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4"/>
      <c r="N4" s="6"/>
      <c r="O4" s="116" t="s">
        <v>96</v>
      </c>
      <c r="P4" s="116"/>
      <c r="Q4" s="116"/>
      <c r="R4" s="116"/>
      <c r="S4" s="116"/>
      <c r="T4" s="116"/>
      <c r="U4" s="116"/>
      <c r="V4" s="116"/>
    </row>
    <row r="5" spans="2:22" ht="14.45" customHeight="1" thickBot="1" x14ac:dyDescent="0.3">
      <c r="B5" s="5"/>
      <c r="C5" s="5"/>
      <c r="D5" s="5"/>
      <c r="E5" s="5"/>
      <c r="F5" s="5"/>
      <c r="G5" s="5"/>
      <c r="H5" s="5"/>
      <c r="I5" s="5"/>
      <c r="J5" s="5"/>
      <c r="K5" s="4"/>
      <c r="L5" s="62" t="s">
        <v>4</v>
      </c>
      <c r="M5" s="4"/>
      <c r="N5" s="4"/>
      <c r="O5" s="63"/>
      <c r="P5" s="63"/>
      <c r="Q5" s="63"/>
      <c r="R5" s="63"/>
      <c r="S5" s="63"/>
      <c r="T5" s="63"/>
      <c r="U5" s="63"/>
      <c r="V5" s="62" t="s">
        <v>4</v>
      </c>
    </row>
    <row r="6" spans="2:22" ht="14.45" customHeight="1" x14ac:dyDescent="0.25">
      <c r="B6" s="111" t="s">
        <v>0</v>
      </c>
      <c r="C6" s="113" t="s">
        <v>1</v>
      </c>
      <c r="D6" s="127" t="s">
        <v>126</v>
      </c>
      <c r="E6" s="100"/>
      <c r="F6" s="100"/>
      <c r="G6" s="100"/>
      <c r="H6" s="100"/>
      <c r="I6" s="101"/>
      <c r="J6" s="100" t="s">
        <v>135</v>
      </c>
      <c r="K6" s="100"/>
      <c r="L6" s="101"/>
      <c r="M6" s="4"/>
      <c r="N6" s="4"/>
      <c r="O6" s="111" t="s">
        <v>0</v>
      </c>
      <c r="P6" s="113" t="s">
        <v>1</v>
      </c>
      <c r="Q6" s="127" t="s">
        <v>127</v>
      </c>
      <c r="R6" s="100"/>
      <c r="S6" s="100"/>
      <c r="T6" s="100"/>
      <c r="U6" s="100"/>
      <c r="V6" s="101"/>
    </row>
    <row r="7" spans="2:22" ht="14.45" customHeight="1" thickBot="1" x14ac:dyDescent="0.3">
      <c r="B7" s="112"/>
      <c r="C7" s="114"/>
      <c r="D7" s="102" t="s">
        <v>128</v>
      </c>
      <c r="E7" s="98"/>
      <c r="F7" s="98"/>
      <c r="G7" s="98"/>
      <c r="H7" s="98"/>
      <c r="I7" s="99"/>
      <c r="J7" s="98" t="s">
        <v>120</v>
      </c>
      <c r="K7" s="98"/>
      <c r="L7" s="99"/>
      <c r="M7" s="4"/>
      <c r="N7" s="4"/>
      <c r="O7" s="112"/>
      <c r="P7" s="114"/>
      <c r="Q7" s="102" t="s">
        <v>129</v>
      </c>
      <c r="R7" s="98"/>
      <c r="S7" s="98"/>
      <c r="T7" s="98"/>
      <c r="U7" s="98"/>
      <c r="V7" s="99"/>
    </row>
    <row r="8" spans="2:22" ht="14.45" customHeight="1" x14ac:dyDescent="0.25">
      <c r="B8" s="112"/>
      <c r="C8" s="114"/>
      <c r="D8" s="103">
        <v>2022</v>
      </c>
      <c r="E8" s="104"/>
      <c r="F8" s="103">
        <v>2021</v>
      </c>
      <c r="G8" s="104"/>
      <c r="H8" s="92" t="s">
        <v>5</v>
      </c>
      <c r="I8" s="92" t="s">
        <v>49</v>
      </c>
      <c r="J8" s="92">
        <v>2022</v>
      </c>
      <c r="K8" s="92" t="s">
        <v>130</v>
      </c>
      <c r="L8" s="92" t="s">
        <v>136</v>
      </c>
      <c r="M8" s="4"/>
      <c r="N8" s="4"/>
      <c r="O8" s="112"/>
      <c r="P8" s="114"/>
      <c r="Q8" s="103">
        <v>2022</v>
      </c>
      <c r="R8" s="104"/>
      <c r="S8" s="103">
        <v>2021</v>
      </c>
      <c r="T8" s="104"/>
      <c r="U8" s="92" t="s">
        <v>5</v>
      </c>
      <c r="V8" s="92" t="s">
        <v>66</v>
      </c>
    </row>
    <row r="9" spans="2:22" ht="14.45" customHeight="1" thickBot="1" x14ac:dyDescent="0.3">
      <c r="B9" s="109" t="s">
        <v>6</v>
      </c>
      <c r="C9" s="107" t="s">
        <v>7</v>
      </c>
      <c r="D9" s="105"/>
      <c r="E9" s="106"/>
      <c r="F9" s="105"/>
      <c r="G9" s="106"/>
      <c r="H9" s="93"/>
      <c r="I9" s="93"/>
      <c r="J9" s="93"/>
      <c r="K9" s="93"/>
      <c r="L9" s="93"/>
      <c r="M9" s="4"/>
      <c r="N9" s="4"/>
      <c r="O9" s="109" t="s">
        <v>6</v>
      </c>
      <c r="P9" s="107" t="s">
        <v>7</v>
      </c>
      <c r="Q9" s="105"/>
      <c r="R9" s="106"/>
      <c r="S9" s="105"/>
      <c r="T9" s="106"/>
      <c r="U9" s="93"/>
      <c r="V9" s="93"/>
    </row>
    <row r="10" spans="2:22" ht="14.45" customHeight="1" x14ac:dyDescent="0.25">
      <c r="B10" s="109"/>
      <c r="C10" s="107"/>
      <c r="D10" s="42" t="s">
        <v>8</v>
      </c>
      <c r="E10" s="47" t="s">
        <v>2</v>
      </c>
      <c r="F10" s="42" t="s">
        <v>8</v>
      </c>
      <c r="G10" s="47" t="s">
        <v>2</v>
      </c>
      <c r="H10" s="94" t="s">
        <v>9</v>
      </c>
      <c r="I10" s="94" t="s">
        <v>50</v>
      </c>
      <c r="J10" s="94" t="s">
        <v>8</v>
      </c>
      <c r="K10" s="94" t="s">
        <v>131</v>
      </c>
      <c r="L10" s="94" t="s">
        <v>137</v>
      </c>
      <c r="M10" s="4"/>
      <c r="N10" s="4"/>
      <c r="O10" s="109"/>
      <c r="P10" s="107"/>
      <c r="Q10" s="42" t="s">
        <v>8</v>
      </c>
      <c r="R10" s="47" t="s">
        <v>2</v>
      </c>
      <c r="S10" s="42" t="s">
        <v>8</v>
      </c>
      <c r="T10" s="47" t="s">
        <v>2</v>
      </c>
      <c r="U10" s="94" t="s">
        <v>9</v>
      </c>
      <c r="V10" s="94" t="s">
        <v>67</v>
      </c>
    </row>
    <row r="11" spans="2:22" ht="14.45" customHeight="1" thickBot="1" x14ac:dyDescent="0.3">
      <c r="B11" s="110"/>
      <c r="C11" s="108"/>
      <c r="D11" s="43" t="s">
        <v>10</v>
      </c>
      <c r="E11" s="44" t="s">
        <v>11</v>
      </c>
      <c r="F11" s="43" t="s">
        <v>10</v>
      </c>
      <c r="G11" s="44" t="s">
        <v>11</v>
      </c>
      <c r="H11" s="95"/>
      <c r="I11" s="95"/>
      <c r="J11" s="95" t="s">
        <v>10</v>
      </c>
      <c r="K11" s="95"/>
      <c r="L11" s="95"/>
      <c r="M11" s="4"/>
      <c r="N11" s="4"/>
      <c r="O11" s="110"/>
      <c r="P11" s="108"/>
      <c r="Q11" s="43" t="s">
        <v>10</v>
      </c>
      <c r="R11" s="44" t="s">
        <v>11</v>
      </c>
      <c r="S11" s="43" t="s">
        <v>10</v>
      </c>
      <c r="T11" s="44" t="s">
        <v>11</v>
      </c>
      <c r="U11" s="95"/>
      <c r="V11" s="95"/>
    </row>
    <row r="12" spans="2:22" ht="14.45" customHeight="1" thickBot="1" x14ac:dyDescent="0.3">
      <c r="B12" s="30">
        <v>1</v>
      </c>
      <c r="C12" s="31" t="s">
        <v>20</v>
      </c>
      <c r="D12" s="32">
        <v>1926</v>
      </c>
      <c r="E12" s="33">
        <v>0.20982677851617823</v>
      </c>
      <c r="F12" s="32">
        <v>1673</v>
      </c>
      <c r="G12" s="33">
        <v>0.19076396807297605</v>
      </c>
      <c r="H12" s="34">
        <v>0.15122534369396301</v>
      </c>
      <c r="I12" s="60">
        <v>0</v>
      </c>
      <c r="J12" s="32">
        <v>1803</v>
      </c>
      <c r="K12" s="34">
        <v>6.821963394342756E-2</v>
      </c>
      <c r="L12" s="60">
        <v>0</v>
      </c>
      <c r="M12" s="4"/>
      <c r="N12" s="4"/>
      <c r="O12" s="30">
        <v>1</v>
      </c>
      <c r="P12" s="31" t="s">
        <v>20</v>
      </c>
      <c r="Q12" s="32">
        <v>21401</v>
      </c>
      <c r="R12" s="33">
        <v>0.19168107193078307</v>
      </c>
      <c r="S12" s="32">
        <v>19378</v>
      </c>
      <c r="T12" s="33">
        <v>0.18342388732181059</v>
      </c>
      <c r="U12" s="34">
        <v>0.10439673856951193</v>
      </c>
      <c r="V12" s="60">
        <v>0</v>
      </c>
    </row>
    <row r="13" spans="2:22" ht="14.45" customHeight="1" thickBot="1" x14ac:dyDescent="0.3">
      <c r="B13" s="54">
        <v>2</v>
      </c>
      <c r="C13" s="55" t="s">
        <v>23</v>
      </c>
      <c r="D13" s="52">
        <v>1148</v>
      </c>
      <c r="E13" s="56">
        <v>0.12506809020590479</v>
      </c>
      <c r="F13" s="52">
        <v>790</v>
      </c>
      <c r="G13" s="56">
        <v>9.0079817559863176E-2</v>
      </c>
      <c r="H13" s="53">
        <v>0.45316455696202529</v>
      </c>
      <c r="I13" s="61">
        <v>1</v>
      </c>
      <c r="J13" s="52">
        <v>1234</v>
      </c>
      <c r="K13" s="53">
        <v>-6.9692058346839558E-2</v>
      </c>
      <c r="L13" s="61">
        <v>0</v>
      </c>
      <c r="M13" s="4"/>
      <c r="N13" s="4"/>
      <c r="O13" s="54">
        <v>2</v>
      </c>
      <c r="P13" s="55" t="s">
        <v>23</v>
      </c>
      <c r="Q13" s="52">
        <v>13620</v>
      </c>
      <c r="R13" s="56">
        <v>0.12198944907701816</v>
      </c>
      <c r="S13" s="52">
        <v>12413</v>
      </c>
      <c r="T13" s="56">
        <v>0.11749616644264808</v>
      </c>
      <c r="U13" s="53">
        <v>9.7236767904616217E-2</v>
      </c>
      <c r="V13" s="61">
        <v>0</v>
      </c>
    </row>
    <row r="14" spans="2:22" ht="14.45" customHeight="1" thickBot="1" x14ac:dyDescent="0.3">
      <c r="B14" s="30">
        <v>3</v>
      </c>
      <c r="C14" s="31" t="s">
        <v>18</v>
      </c>
      <c r="D14" s="32">
        <v>870</v>
      </c>
      <c r="E14" s="33">
        <v>9.4781566619457455E-2</v>
      </c>
      <c r="F14" s="32">
        <v>469</v>
      </c>
      <c r="G14" s="33">
        <v>5.3477765108323833E-2</v>
      </c>
      <c r="H14" s="34">
        <v>0.85501066098081013</v>
      </c>
      <c r="I14" s="60">
        <v>3</v>
      </c>
      <c r="J14" s="32">
        <v>888</v>
      </c>
      <c r="K14" s="34">
        <v>-2.0270270270270285E-2</v>
      </c>
      <c r="L14" s="60">
        <v>0</v>
      </c>
      <c r="M14" s="4"/>
      <c r="N14" s="4"/>
      <c r="O14" s="30">
        <v>3</v>
      </c>
      <c r="P14" s="31" t="s">
        <v>18</v>
      </c>
      <c r="Q14" s="32">
        <v>9763</v>
      </c>
      <c r="R14" s="33">
        <v>8.7443685120332473E-2</v>
      </c>
      <c r="S14" s="32">
        <v>8652</v>
      </c>
      <c r="T14" s="33">
        <v>8.1896143725271195E-2</v>
      </c>
      <c r="U14" s="34">
        <v>0.12840961627369385</v>
      </c>
      <c r="V14" s="60">
        <v>1</v>
      </c>
    </row>
    <row r="15" spans="2:22" ht="14.45" customHeight="1" thickBot="1" x14ac:dyDescent="0.3">
      <c r="B15" s="54">
        <v>4</v>
      </c>
      <c r="C15" s="55" t="s">
        <v>30</v>
      </c>
      <c r="D15" s="52">
        <v>751</v>
      </c>
      <c r="E15" s="56">
        <v>8.1817191415186841E-2</v>
      </c>
      <c r="F15" s="52">
        <v>906</v>
      </c>
      <c r="G15" s="56">
        <v>0.10330672748004562</v>
      </c>
      <c r="H15" s="53">
        <v>-0.17108167770419425</v>
      </c>
      <c r="I15" s="61">
        <v>-2</v>
      </c>
      <c r="J15" s="52">
        <v>603</v>
      </c>
      <c r="K15" s="53">
        <v>0.24543946932006633</v>
      </c>
      <c r="L15" s="61">
        <v>0</v>
      </c>
      <c r="M15" s="4"/>
      <c r="N15" s="4"/>
      <c r="O15" s="54">
        <v>4</v>
      </c>
      <c r="P15" s="55" t="s">
        <v>30</v>
      </c>
      <c r="Q15" s="52">
        <v>9424</v>
      </c>
      <c r="R15" s="56">
        <v>8.4407383854759113E-2</v>
      </c>
      <c r="S15" s="52">
        <v>8540</v>
      </c>
      <c r="T15" s="56">
        <v>8.0835999469927866E-2</v>
      </c>
      <c r="U15" s="53">
        <v>0.10351288056206087</v>
      </c>
      <c r="V15" s="61">
        <v>1</v>
      </c>
    </row>
    <row r="16" spans="2:22" ht="14.45" customHeight="1" thickBot="1" x14ac:dyDescent="0.3">
      <c r="B16" s="30">
        <v>5</v>
      </c>
      <c r="C16" s="31" t="s">
        <v>19</v>
      </c>
      <c r="D16" s="32">
        <v>617</v>
      </c>
      <c r="E16" s="33">
        <v>6.7218651269201443E-2</v>
      </c>
      <c r="F16" s="32">
        <v>781</v>
      </c>
      <c r="G16" s="33">
        <v>8.9053591790193842E-2</v>
      </c>
      <c r="H16" s="34">
        <v>-0.20998719590268888</v>
      </c>
      <c r="I16" s="60">
        <v>-1</v>
      </c>
      <c r="J16" s="32">
        <v>603</v>
      </c>
      <c r="K16" s="34">
        <v>2.3217247097844007E-2</v>
      </c>
      <c r="L16" s="60">
        <v>-1</v>
      </c>
      <c r="M16" s="4"/>
      <c r="N16" s="4"/>
      <c r="O16" s="30">
        <v>5</v>
      </c>
      <c r="P16" s="31" t="s">
        <v>24</v>
      </c>
      <c r="Q16" s="32">
        <v>8331</v>
      </c>
      <c r="R16" s="33">
        <v>7.4617775349532914E-2</v>
      </c>
      <c r="S16" s="32">
        <v>9050</v>
      </c>
      <c r="T16" s="33">
        <v>8.5663442061223324E-2</v>
      </c>
      <c r="U16" s="34">
        <v>-7.9447513812154646E-2</v>
      </c>
      <c r="V16" s="60">
        <v>-2</v>
      </c>
    </row>
    <row r="17" spans="2:22" ht="14.45" customHeight="1" thickBot="1" x14ac:dyDescent="0.3">
      <c r="B17" s="54">
        <v>6</v>
      </c>
      <c r="C17" s="55" t="s">
        <v>24</v>
      </c>
      <c r="D17" s="52">
        <v>612</v>
      </c>
      <c r="E17" s="56">
        <v>6.6673929621963182E-2</v>
      </c>
      <c r="F17" s="52">
        <v>692</v>
      </c>
      <c r="G17" s="56">
        <v>7.8905359179019391E-2</v>
      </c>
      <c r="H17" s="53">
        <v>-0.11560693641618502</v>
      </c>
      <c r="I17" s="61">
        <v>-1</v>
      </c>
      <c r="J17" s="52">
        <v>512</v>
      </c>
      <c r="K17" s="53">
        <v>0.1953125</v>
      </c>
      <c r="L17" s="61">
        <v>0</v>
      </c>
      <c r="M17" s="4"/>
      <c r="N17" s="4"/>
      <c r="O17" s="54">
        <v>6</v>
      </c>
      <c r="P17" s="55" t="s">
        <v>19</v>
      </c>
      <c r="Q17" s="52">
        <v>7885</v>
      </c>
      <c r="R17" s="56">
        <v>7.0623113507510146E-2</v>
      </c>
      <c r="S17" s="52">
        <v>8287</v>
      </c>
      <c r="T17" s="56">
        <v>7.8441209321696986E-2</v>
      </c>
      <c r="U17" s="53">
        <v>-4.8509714009895011E-2</v>
      </c>
      <c r="V17" s="61">
        <v>0</v>
      </c>
    </row>
    <row r="18" spans="2:22" ht="14.45" customHeight="1" thickBot="1" x14ac:dyDescent="0.3">
      <c r="B18" s="30">
        <v>7</v>
      </c>
      <c r="C18" s="31" t="s">
        <v>25</v>
      </c>
      <c r="D18" s="32">
        <v>490</v>
      </c>
      <c r="E18" s="33">
        <v>5.3382721429349606E-2</v>
      </c>
      <c r="F18" s="32">
        <v>386</v>
      </c>
      <c r="G18" s="33">
        <v>4.4013683010262261E-2</v>
      </c>
      <c r="H18" s="34">
        <v>0.26943005181347157</v>
      </c>
      <c r="I18" s="60">
        <v>0</v>
      </c>
      <c r="J18" s="32">
        <v>420</v>
      </c>
      <c r="K18" s="34">
        <v>0.16666666666666674</v>
      </c>
      <c r="L18" s="60">
        <v>0</v>
      </c>
      <c r="M18" s="4"/>
      <c r="N18" s="4"/>
      <c r="O18" s="30">
        <v>7</v>
      </c>
      <c r="P18" s="31" t="s">
        <v>25</v>
      </c>
      <c r="Q18" s="32">
        <v>4304</v>
      </c>
      <c r="R18" s="33">
        <v>3.8549382439609849E-2</v>
      </c>
      <c r="S18" s="32">
        <v>3457</v>
      </c>
      <c r="T18" s="33">
        <v>3.2722488310016472E-2</v>
      </c>
      <c r="U18" s="34">
        <v>0.24501012438530512</v>
      </c>
      <c r="V18" s="60">
        <v>2</v>
      </c>
    </row>
    <row r="19" spans="2:22" ht="14.45" customHeight="1" thickBot="1" x14ac:dyDescent="0.3">
      <c r="B19" s="54">
        <v>8</v>
      </c>
      <c r="C19" s="55" t="s">
        <v>33</v>
      </c>
      <c r="D19" s="52">
        <v>288</v>
      </c>
      <c r="E19" s="56">
        <v>3.1375966880923846E-2</v>
      </c>
      <c r="F19" s="52">
        <v>116</v>
      </c>
      <c r="G19" s="56">
        <v>1.3226909920182441E-2</v>
      </c>
      <c r="H19" s="53">
        <v>1.4827586206896552</v>
      </c>
      <c r="I19" s="61">
        <v>10</v>
      </c>
      <c r="J19" s="52">
        <v>272</v>
      </c>
      <c r="K19" s="53">
        <v>5.8823529411764719E-2</v>
      </c>
      <c r="L19" s="61">
        <v>2</v>
      </c>
      <c r="M19" s="4"/>
      <c r="N19" s="4"/>
      <c r="O19" s="54">
        <v>8</v>
      </c>
      <c r="P19" s="55" t="s">
        <v>32</v>
      </c>
      <c r="Q19" s="52">
        <v>3697</v>
      </c>
      <c r="R19" s="56">
        <v>3.3112701412462267E-2</v>
      </c>
      <c r="S19" s="52">
        <v>1877</v>
      </c>
      <c r="T19" s="56">
        <v>1.776688185070897E-2</v>
      </c>
      <c r="U19" s="53">
        <v>0.96963239211507735</v>
      </c>
      <c r="V19" s="61">
        <v>7</v>
      </c>
    </row>
    <row r="20" spans="2:22" ht="14.45" customHeight="1" thickBot="1" x14ac:dyDescent="0.3">
      <c r="B20" s="30">
        <v>9</v>
      </c>
      <c r="C20" s="31" t="s">
        <v>17</v>
      </c>
      <c r="D20" s="32">
        <v>260</v>
      </c>
      <c r="E20" s="33">
        <v>2.8325525656389586E-2</v>
      </c>
      <c r="F20" s="32">
        <v>184</v>
      </c>
      <c r="G20" s="33">
        <v>2.09806157354618E-2</v>
      </c>
      <c r="H20" s="34">
        <v>0.41304347826086962</v>
      </c>
      <c r="I20" s="60">
        <v>6</v>
      </c>
      <c r="J20" s="32">
        <v>247</v>
      </c>
      <c r="K20" s="34">
        <v>5.2631578947368363E-2</v>
      </c>
      <c r="L20" s="60">
        <v>2</v>
      </c>
      <c r="M20" s="4"/>
      <c r="N20" s="4"/>
      <c r="O20" s="30">
        <v>9</v>
      </c>
      <c r="P20" s="31" t="s">
        <v>22</v>
      </c>
      <c r="Q20" s="32">
        <v>3261</v>
      </c>
      <c r="R20" s="33">
        <v>2.9207605979453467E-2</v>
      </c>
      <c r="S20" s="32">
        <v>3483</v>
      </c>
      <c r="T20" s="33">
        <v>3.2968593226435451E-2</v>
      </c>
      <c r="U20" s="34">
        <v>-6.373815676141259E-2</v>
      </c>
      <c r="V20" s="60">
        <v>-1</v>
      </c>
    </row>
    <row r="21" spans="2:22" ht="14.45" customHeight="1" thickBot="1" x14ac:dyDescent="0.3">
      <c r="B21" s="54">
        <v>10</v>
      </c>
      <c r="C21" s="55" t="s">
        <v>32</v>
      </c>
      <c r="D21" s="52">
        <v>243</v>
      </c>
      <c r="E21" s="56">
        <v>2.6473472055779497E-2</v>
      </c>
      <c r="F21" s="52">
        <v>169</v>
      </c>
      <c r="G21" s="56">
        <v>1.927023945267959E-2</v>
      </c>
      <c r="H21" s="53">
        <v>0.43786982248520712</v>
      </c>
      <c r="I21" s="61">
        <v>6</v>
      </c>
      <c r="J21" s="52">
        <v>333</v>
      </c>
      <c r="K21" s="53">
        <v>-0.27027027027027029</v>
      </c>
      <c r="L21" s="61">
        <v>-2</v>
      </c>
      <c r="M21" s="4"/>
      <c r="N21" s="4"/>
      <c r="O21" s="54">
        <v>10</v>
      </c>
      <c r="P21" s="55" t="s">
        <v>40</v>
      </c>
      <c r="Q21" s="52">
        <v>2773</v>
      </c>
      <c r="R21" s="56">
        <v>2.4836765219572052E-2</v>
      </c>
      <c r="S21" s="52">
        <v>2671</v>
      </c>
      <c r="T21" s="56">
        <v>2.5282547375196411E-2</v>
      </c>
      <c r="U21" s="53">
        <v>3.8187944590041267E-2</v>
      </c>
      <c r="V21" s="61">
        <v>0</v>
      </c>
    </row>
    <row r="22" spans="2:22" ht="14.45" customHeight="1" thickBot="1" x14ac:dyDescent="0.3">
      <c r="B22" s="30">
        <v>11</v>
      </c>
      <c r="C22" s="31" t="s">
        <v>22</v>
      </c>
      <c r="D22" s="32">
        <v>179</v>
      </c>
      <c r="E22" s="33">
        <v>1.9501034971129753E-2</v>
      </c>
      <c r="F22" s="32">
        <v>340</v>
      </c>
      <c r="G22" s="33">
        <v>3.8768529076396809E-2</v>
      </c>
      <c r="H22" s="34">
        <v>-0.47352941176470587</v>
      </c>
      <c r="I22" s="60">
        <v>-3</v>
      </c>
      <c r="J22" s="32">
        <v>176</v>
      </c>
      <c r="K22" s="34">
        <v>1.7045454545454586E-2</v>
      </c>
      <c r="L22" s="60">
        <v>2</v>
      </c>
      <c r="M22" s="4"/>
      <c r="N22" s="4"/>
      <c r="O22" s="30">
        <v>11</v>
      </c>
      <c r="P22" s="31" t="s">
        <v>31</v>
      </c>
      <c r="Q22" s="32">
        <v>2698</v>
      </c>
      <c r="R22" s="33">
        <v>2.4165017151967325E-2</v>
      </c>
      <c r="S22" s="32">
        <v>5158</v>
      </c>
      <c r="T22" s="33">
        <v>4.882342918804309E-2</v>
      </c>
      <c r="U22" s="34">
        <v>-0.47692904226444355</v>
      </c>
      <c r="V22" s="60">
        <v>-4</v>
      </c>
    </row>
    <row r="23" spans="2:22" ht="14.45" customHeight="1" thickBot="1" x14ac:dyDescent="0.3">
      <c r="B23" s="54">
        <v>12</v>
      </c>
      <c r="C23" s="55" t="s">
        <v>34</v>
      </c>
      <c r="D23" s="52">
        <v>168</v>
      </c>
      <c r="E23" s="56">
        <v>1.8302647347205579E-2</v>
      </c>
      <c r="F23" s="52">
        <v>75</v>
      </c>
      <c r="G23" s="56">
        <v>8.5518814139110607E-3</v>
      </c>
      <c r="H23" s="53">
        <v>1.2400000000000002</v>
      </c>
      <c r="I23" s="61">
        <v>8</v>
      </c>
      <c r="J23" s="52">
        <v>156</v>
      </c>
      <c r="K23" s="53">
        <v>7.6923076923076872E-2</v>
      </c>
      <c r="L23" s="61">
        <v>3</v>
      </c>
      <c r="M23" s="4"/>
      <c r="N23" s="4"/>
      <c r="O23" s="54">
        <v>12</v>
      </c>
      <c r="P23" s="55" t="s">
        <v>17</v>
      </c>
      <c r="Q23" s="52">
        <v>2624</v>
      </c>
      <c r="R23" s="56">
        <v>2.3502225725263996E-2</v>
      </c>
      <c r="S23" s="52">
        <v>1568</v>
      </c>
      <c r="T23" s="56">
        <v>1.484201957480643E-2</v>
      </c>
      <c r="U23" s="53">
        <v>0.67346938775510212</v>
      </c>
      <c r="V23" s="61">
        <v>5</v>
      </c>
    </row>
    <row r="24" spans="2:22" ht="14.45" customHeight="1" thickBot="1" x14ac:dyDescent="0.3">
      <c r="B24" s="30">
        <v>13</v>
      </c>
      <c r="C24" s="31" t="s">
        <v>40</v>
      </c>
      <c r="D24" s="32">
        <v>153</v>
      </c>
      <c r="E24" s="33">
        <v>1.6668482405490796E-2</v>
      </c>
      <c r="F24" s="32">
        <v>241</v>
      </c>
      <c r="G24" s="33">
        <v>2.7480045610034209E-2</v>
      </c>
      <c r="H24" s="34">
        <v>-0.36514522821576767</v>
      </c>
      <c r="I24" s="60">
        <v>-2</v>
      </c>
      <c r="J24" s="32">
        <v>331</v>
      </c>
      <c r="K24" s="34">
        <v>-0.53776435045317217</v>
      </c>
      <c r="L24" s="60">
        <v>-4</v>
      </c>
      <c r="M24" s="4"/>
      <c r="N24" s="4"/>
      <c r="O24" s="30">
        <v>13</v>
      </c>
      <c r="P24" s="31" t="s">
        <v>27</v>
      </c>
      <c r="Q24" s="32">
        <v>2350</v>
      </c>
      <c r="R24" s="33">
        <v>2.1048106118281399E-2</v>
      </c>
      <c r="S24" s="32">
        <v>2531</v>
      </c>
      <c r="T24" s="33">
        <v>2.3957367056017264E-2</v>
      </c>
      <c r="U24" s="34">
        <v>-7.1513235875148129E-2</v>
      </c>
      <c r="V24" s="60">
        <v>-2</v>
      </c>
    </row>
    <row r="25" spans="2:22" ht="14.45" customHeight="1" thickBot="1" x14ac:dyDescent="0.3">
      <c r="B25" s="54">
        <v>14</v>
      </c>
      <c r="C25" s="55" t="s">
        <v>31</v>
      </c>
      <c r="D25" s="52">
        <v>143</v>
      </c>
      <c r="E25" s="56">
        <v>1.5579039111014272E-2</v>
      </c>
      <c r="F25" s="52">
        <v>277</v>
      </c>
      <c r="G25" s="56">
        <v>3.158494868871152E-2</v>
      </c>
      <c r="H25" s="53">
        <v>-0.48375451263537905</v>
      </c>
      <c r="I25" s="61">
        <v>-4</v>
      </c>
      <c r="J25" s="52">
        <v>228</v>
      </c>
      <c r="K25" s="53">
        <v>-0.3728070175438597</v>
      </c>
      <c r="L25" s="61">
        <v>-2</v>
      </c>
      <c r="M25" s="4"/>
      <c r="N25" s="4"/>
      <c r="O25" s="54">
        <v>14</v>
      </c>
      <c r="P25" s="55" t="s">
        <v>26</v>
      </c>
      <c r="Q25" s="52">
        <v>2168</v>
      </c>
      <c r="R25" s="56">
        <v>1.9417997474227264E-2</v>
      </c>
      <c r="S25" s="52">
        <v>2358</v>
      </c>
      <c r="T25" s="56">
        <v>2.2319822804460179E-2</v>
      </c>
      <c r="U25" s="53">
        <v>-8.0576759966072942E-2</v>
      </c>
      <c r="V25" s="61">
        <v>-2</v>
      </c>
    </row>
    <row r="26" spans="2:22" ht="14.45" customHeight="1" thickBot="1" x14ac:dyDescent="0.3">
      <c r="B26" s="30">
        <v>15</v>
      </c>
      <c r="C26" s="31" t="s">
        <v>64</v>
      </c>
      <c r="D26" s="32">
        <v>139</v>
      </c>
      <c r="E26" s="33">
        <v>1.5143261793223662E-2</v>
      </c>
      <c r="F26" s="32">
        <v>62</v>
      </c>
      <c r="G26" s="33">
        <v>7.0695553021664767E-3</v>
      </c>
      <c r="H26" s="34">
        <v>1.2419354838709675</v>
      </c>
      <c r="I26" s="60">
        <v>8</v>
      </c>
      <c r="J26" s="32">
        <v>87</v>
      </c>
      <c r="K26" s="34">
        <v>0.59770114942528729</v>
      </c>
      <c r="L26" s="60">
        <v>5</v>
      </c>
      <c r="M26" s="4"/>
      <c r="N26" s="4"/>
      <c r="O26" s="30">
        <v>15</v>
      </c>
      <c r="P26" s="31" t="s">
        <v>33</v>
      </c>
      <c r="Q26" s="32">
        <v>2085</v>
      </c>
      <c r="R26" s="33">
        <v>1.8674596279411371E-2</v>
      </c>
      <c r="S26" s="32">
        <v>1758</v>
      </c>
      <c r="T26" s="33">
        <v>1.6640478579406696E-2</v>
      </c>
      <c r="U26" s="34">
        <v>0.18600682593856654</v>
      </c>
      <c r="V26" s="60">
        <v>1</v>
      </c>
    </row>
    <row r="27" spans="2:22" ht="14.45" customHeight="1" thickBot="1" x14ac:dyDescent="0.3">
      <c r="B27" s="54">
        <v>16</v>
      </c>
      <c r="C27" s="55" t="s">
        <v>75</v>
      </c>
      <c r="D27" s="52">
        <v>136</v>
      </c>
      <c r="E27" s="56">
        <v>1.4816428804880707E-2</v>
      </c>
      <c r="F27" s="52">
        <v>114</v>
      </c>
      <c r="G27" s="56">
        <v>1.2998859749144812E-2</v>
      </c>
      <c r="H27" s="53">
        <v>0.19298245614035081</v>
      </c>
      <c r="I27" s="61">
        <v>3</v>
      </c>
      <c r="J27" s="52">
        <v>171</v>
      </c>
      <c r="K27" s="53">
        <v>-0.20467836257309946</v>
      </c>
      <c r="L27" s="61">
        <v>-2</v>
      </c>
      <c r="M27" s="4"/>
      <c r="N27" s="4"/>
      <c r="O27" s="54">
        <v>16</v>
      </c>
      <c r="P27" s="55" t="s">
        <v>28</v>
      </c>
      <c r="Q27" s="52">
        <v>1891</v>
      </c>
      <c r="R27" s="56">
        <v>1.6937007944540481E-2</v>
      </c>
      <c r="S27" s="52">
        <v>1459</v>
      </c>
      <c r="T27" s="56">
        <v>1.381027204058838E-2</v>
      </c>
      <c r="U27" s="53">
        <v>0.29609321453050041</v>
      </c>
      <c r="V27" s="61">
        <v>3</v>
      </c>
    </row>
    <row r="28" spans="2:22" ht="14.45" customHeight="1" thickBot="1" x14ac:dyDescent="0.3">
      <c r="B28" s="30"/>
      <c r="C28" s="31" t="s">
        <v>29</v>
      </c>
      <c r="D28" s="32">
        <v>136</v>
      </c>
      <c r="E28" s="33">
        <v>1.4816428804880707E-2</v>
      </c>
      <c r="F28" s="32">
        <v>146</v>
      </c>
      <c r="G28" s="33">
        <v>1.6647662485746863E-2</v>
      </c>
      <c r="H28" s="34">
        <v>-6.8493150684931559E-2</v>
      </c>
      <c r="I28" s="60">
        <v>1</v>
      </c>
      <c r="J28" s="32">
        <v>108</v>
      </c>
      <c r="K28" s="34">
        <v>0.2592592592592593</v>
      </c>
      <c r="L28" s="60">
        <v>1</v>
      </c>
      <c r="M28" s="4"/>
      <c r="N28" s="4"/>
      <c r="O28" s="30">
        <v>17</v>
      </c>
      <c r="P28" s="31" t="s">
        <v>34</v>
      </c>
      <c r="Q28" s="32">
        <v>1838</v>
      </c>
      <c r="R28" s="33">
        <v>1.6462305976766473E-2</v>
      </c>
      <c r="S28" s="32">
        <v>1341</v>
      </c>
      <c r="T28" s="33">
        <v>1.2693334342994529E-2</v>
      </c>
      <c r="U28" s="34">
        <v>0.37061894108873972</v>
      </c>
      <c r="V28" s="60">
        <v>3</v>
      </c>
    </row>
    <row r="29" spans="2:22" ht="14.45" customHeight="1" thickBot="1" x14ac:dyDescent="0.3">
      <c r="B29" s="54">
        <v>18</v>
      </c>
      <c r="C29" s="55" t="s">
        <v>26</v>
      </c>
      <c r="D29" s="52">
        <v>129</v>
      </c>
      <c r="E29" s="56">
        <v>1.405381849874714E-2</v>
      </c>
      <c r="F29" s="52">
        <v>284</v>
      </c>
      <c r="G29" s="56">
        <v>3.2383124287343218E-2</v>
      </c>
      <c r="H29" s="53">
        <v>-0.54577464788732399</v>
      </c>
      <c r="I29" s="61">
        <v>-9</v>
      </c>
      <c r="J29" s="52">
        <v>152</v>
      </c>
      <c r="K29" s="53">
        <v>-0.15131578947368418</v>
      </c>
      <c r="L29" s="61">
        <v>-2</v>
      </c>
      <c r="M29" s="4"/>
      <c r="N29" s="4"/>
      <c r="O29" s="54">
        <v>18</v>
      </c>
      <c r="P29" s="55" t="s">
        <v>75</v>
      </c>
      <c r="Q29" s="52">
        <v>1654</v>
      </c>
      <c r="R29" s="56">
        <v>1.4814284050909546E-2</v>
      </c>
      <c r="S29" s="52">
        <v>1324</v>
      </c>
      <c r="T29" s="56">
        <v>1.2532419589951348E-2</v>
      </c>
      <c r="U29" s="53">
        <v>0.24924471299093653</v>
      </c>
      <c r="V29" s="61">
        <v>3</v>
      </c>
    </row>
    <row r="30" spans="2:22" ht="14.45" customHeight="1" thickBot="1" x14ac:dyDescent="0.3">
      <c r="B30" s="30">
        <v>19</v>
      </c>
      <c r="C30" s="31" t="s">
        <v>27</v>
      </c>
      <c r="D30" s="32">
        <v>118</v>
      </c>
      <c r="E30" s="33">
        <v>1.2855430874822965E-2</v>
      </c>
      <c r="F30" s="32">
        <v>222</v>
      </c>
      <c r="G30" s="33">
        <v>2.531356898517674E-2</v>
      </c>
      <c r="H30" s="34">
        <v>-0.46846846846846846</v>
      </c>
      <c r="I30" s="60">
        <v>-6</v>
      </c>
      <c r="J30" s="32">
        <v>64</v>
      </c>
      <c r="K30" s="34">
        <v>0.84375</v>
      </c>
      <c r="L30" s="60">
        <v>4</v>
      </c>
      <c r="O30" s="30">
        <v>19</v>
      </c>
      <c r="P30" s="31" t="s">
        <v>29</v>
      </c>
      <c r="Q30" s="32">
        <v>1346</v>
      </c>
      <c r="R30" s="33">
        <v>1.2055638653279474E-2</v>
      </c>
      <c r="S30" s="32">
        <v>1561</v>
      </c>
      <c r="T30" s="33">
        <v>1.4775760558847472E-2</v>
      </c>
      <c r="U30" s="34">
        <v>-0.13773222293401666</v>
      </c>
      <c r="V30" s="60">
        <v>-1</v>
      </c>
    </row>
    <row r="31" spans="2:22" ht="14.45" customHeight="1" thickBot="1" x14ac:dyDescent="0.3">
      <c r="B31" s="54">
        <v>20</v>
      </c>
      <c r="C31" s="55" t="s">
        <v>45</v>
      </c>
      <c r="D31" s="52">
        <v>108</v>
      </c>
      <c r="E31" s="56">
        <v>1.1765987580346443E-2</v>
      </c>
      <c r="F31" s="52">
        <v>56</v>
      </c>
      <c r="G31" s="56">
        <v>6.3854047890535915E-3</v>
      </c>
      <c r="H31" s="53">
        <v>0.9285714285714286</v>
      </c>
      <c r="I31" s="61">
        <v>4</v>
      </c>
      <c r="J31" s="52">
        <v>80</v>
      </c>
      <c r="K31" s="53">
        <v>0.35000000000000009</v>
      </c>
      <c r="L31" s="61">
        <v>1</v>
      </c>
      <c r="O31" s="54">
        <v>20</v>
      </c>
      <c r="P31" s="55" t="s">
        <v>64</v>
      </c>
      <c r="Q31" s="52">
        <v>1337</v>
      </c>
      <c r="R31" s="56">
        <v>1.1975028885166907E-2</v>
      </c>
      <c r="S31" s="52">
        <v>1201</v>
      </c>
      <c r="T31" s="56">
        <v>1.1368154023815384E-2</v>
      </c>
      <c r="U31" s="53">
        <v>0.11323896752706086</v>
      </c>
      <c r="V31" s="61">
        <v>2</v>
      </c>
    </row>
    <row r="32" spans="2:22" ht="14.45" customHeight="1" thickBot="1" x14ac:dyDescent="0.3">
      <c r="B32" s="96" t="s">
        <v>43</v>
      </c>
      <c r="C32" s="97"/>
      <c r="D32" s="35">
        <f>SUM(D12:D31)</f>
        <v>8614</v>
      </c>
      <c r="E32" s="36">
        <f>D32/D34</f>
        <v>0.93844645386207648</v>
      </c>
      <c r="F32" s="35">
        <f>SUM(F12:F31)</f>
        <v>7983</v>
      </c>
      <c r="G32" s="36">
        <f>F32/F34</f>
        <v>0.91026225769669322</v>
      </c>
      <c r="H32" s="37">
        <f>D32/F32-1</f>
        <v>7.9042966303394691E-2</v>
      </c>
      <c r="I32" s="57"/>
      <c r="J32" s="35">
        <f>SUM(J12:J31)</f>
        <v>8468</v>
      </c>
      <c r="K32" s="36">
        <f>D32/J32-1</f>
        <v>1.7241379310344751E-2</v>
      </c>
      <c r="L32" s="35"/>
      <c r="O32" s="96" t="s">
        <v>43</v>
      </c>
      <c r="P32" s="97"/>
      <c r="Q32" s="35">
        <f>SUM(Q12:Q31)</f>
        <v>104450</v>
      </c>
      <c r="R32" s="36">
        <f>Q32/Q34</f>
        <v>0.9355211421508477</v>
      </c>
      <c r="S32" s="35">
        <f>SUM(S12:S31)</f>
        <v>98067</v>
      </c>
      <c r="T32" s="36">
        <f>S32/S34</f>
        <v>0.92826041686386607</v>
      </c>
      <c r="U32" s="37">
        <f>Q32/S32-1</f>
        <v>6.5088154017151512E-2</v>
      </c>
      <c r="V32" s="57"/>
    </row>
    <row r="33" spans="2:23" ht="14.45" customHeight="1" thickBot="1" x14ac:dyDescent="0.3">
      <c r="B33" s="96" t="s">
        <v>12</v>
      </c>
      <c r="C33" s="97"/>
      <c r="D33" s="38">
        <f>D34-SUM(D12:D31)</f>
        <v>565</v>
      </c>
      <c r="E33" s="36">
        <f>D33/D34</f>
        <v>6.155354613792352E-2</v>
      </c>
      <c r="F33" s="38">
        <f>F34-SUM(F12:F31)</f>
        <v>787</v>
      </c>
      <c r="G33" s="36">
        <f>F33/F34</f>
        <v>8.9737742303306722E-2</v>
      </c>
      <c r="H33" s="37">
        <f>D33/F33-1</f>
        <v>-0.28208386277001274</v>
      </c>
      <c r="I33" s="58"/>
      <c r="J33" s="38">
        <f>J34-SUM(J12:J31)</f>
        <v>528</v>
      </c>
      <c r="K33" s="37">
        <f>D33/J33-1</f>
        <v>7.0075757575757569E-2</v>
      </c>
      <c r="L33" s="38"/>
      <c r="O33" s="96" t="s">
        <v>12</v>
      </c>
      <c r="P33" s="97"/>
      <c r="Q33" s="38">
        <f>Q34-SUM(Q12:Q31)</f>
        <v>7199</v>
      </c>
      <c r="R33" s="36">
        <f>Q33/Q34</f>
        <v>6.4478857849152249E-2</v>
      </c>
      <c r="S33" s="38">
        <f>S34-SUM(S12:S31)</f>
        <v>7579</v>
      </c>
      <c r="T33" s="36">
        <f>S33/S34</f>
        <v>7.1739583136133878E-2</v>
      </c>
      <c r="U33" s="37">
        <f>Q33/S33-1</f>
        <v>-5.013854070457846E-2</v>
      </c>
      <c r="V33" s="58"/>
    </row>
    <row r="34" spans="2:23" ht="14.45" customHeight="1" thickBot="1" x14ac:dyDescent="0.3">
      <c r="B34" s="125" t="s">
        <v>35</v>
      </c>
      <c r="C34" s="126"/>
      <c r="D34" s="39">
        <v>9179</v>
      </c>
      <c r="E34" s="40">
        <v>1</v>
      </c>
      <c r="F34" s="39">
        <v>8770</v>
      </c>
      <c r="G34" s="40">
        <v>0.99931584948688756</v>
      </c>
      <c r="H34" s="41">
        <v>4.6636259977195005E-2</v>
      </c>
      <c r="I34" s="59"/>
      <c r="J34" s="39">
        <v>8996</v>
      </c>
      <c r="K34" s="41">
        <v>2.0342374388617079E-2</v>
      </c>
      <c r="L34" s="39"/>
      <c r="M34" s="4"/>
      <c r="N34" s="4"/>
      <c r="O34" s="125" t="s">
        <v>35</v>
      </c>
      <c r="P34" s="126"/>
      <c r="Q34" s="39">
        <v>111649</v>
      </c>
      <c r="R34" s="40">
        <v>1</v>
      </c>
      <c r="S34" s="39">
        <v>105646</v>
      </c>
      <c r="T34" s="40">
        <v>1</v>
      </c>
      <c r="U34" s="41">
        <v>5.6821838971660155E-2</v>
      </c>
      <c r="V34" s="59"/>
    </row>
    <row r="35" spans="2:23" ht="14.45" customHeight="1" x14ac:dyDescent="0.25">
      <c r="B35" s="50" t="s">
        <v>72</v>
      </c>
      <c r="O35" s="50" t="s">
        <v>72</v>
      </c>
    </row>
    <row r="36" spans="2:23" x14ac:dyDescent="0.25">
      <c r="B36" s="51" t="s">
        <v>71</v>
      </c>
      <c r="O36" s="51" t="s">
        <v>71</v>
      </c>
    </row>
    <row r="38" spans="2:23" x14ac:dyDescent="0.25">
      <c r="W38" s="11"/>
    </row>
    <row r="39" spans="2:23" ht="15" customHeight="1" x14ac:dyDescent="0.25">
      <c r="O39" s="140" t="s">
        <v>98</v>
      </c>
      <c r="P39" s="140"/>
      <c r="Q39" s="140"/>
      <c r="R39" s="140"/>
      <c r="S39" s="140"/>
      <c r="T39" s="140"/>
      <c r="U39" s="140"/>
      <c r="V39" s="140"/>
    </row>
    <row r="40" spans="2:23" ht="15" customHeight="1" x14ac:dyDescent="0.25">
      <c r="B40" s="115" t="s">
        <v>141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4"/>
      <c r="N40" s="6"/>
      <c r="O40" s="140"/>
      <c r="P40" s="140"/>
      <c r="Q40" s="140"/>
      <c r="R40" s="140"/>
      <c r="S40" s="140"/>
      <c r="T40" s="140"/>
      <c r="U40" s="140"/>
      <c r="V40" s="140"/>
    </row>
    <row r="41" spans="2:23" x14ac:dyDescent="0.25">
      <c r="B41" s="116" t="s">
        <v>142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4"/>
      <c r="N41" s="6"/>
      <c r="O41" s="116" t="s">
        <v>97</v>
      </c>
      <c r="P41" s="116"/>
      <c r="Q41" s="116"/>
      <c r="R41" s="116"/>
      <c r="S41" s="116"/>
      <c r="T41" s="116"/>
      <c r="U41" s="116"/>
      <c r="V41" s="116"/>
    </row>
    <row r="42" spans="2:23" ht="15" customHeight="1" thickBot="1" x14ac:dyDescent="0.3">
      <c r="B42" s="5"/>
      <c r="C42" s="5"/>
      <c r="D42" s="5"/>
      <c r="E42" s="5"/>
      <c r="F42" s="5"/>
      <c r="G42" s="5"/>
      <c r="H42" s="5"/>
      <c r="I42" s="5"/>
      <c r="J42" s="5"/>
      <c r="K42" s="4"/>
      <c r="L42" s="62" t="s">
        <v>4</v>
      </c>
      <c r="M42" s="4"/>
      <c r="N42" s="4"/>
      <c r="O42" s="63"/>
      <c r="P42" s="63"/>
      <c r="Q42" s="63"/>
      <c r="R42" s="63"/>
      <c r="S42" s="63"/>
      <c r="T42" s="63"/>
      <c r="U42" s="63"/>
      <c r="V42" s="62" t="s">
        <v>4</v>
      </c>
    </row>
    <row r="43" spans="2:23" x14ac:dyDescent="0.25">
      <c r="B43" s="111" t="s">
        <v>0</v>
      </c>
      <c r="C43" s="113" t="s">
        <v>42</v>
      </c>
      <c r="D43" s="127" t="s">
        <v>126</v>
      </c>
      <c r="E43" s="100"/>
      <c r="F43" s="100"/>
      <c r="G43" s="100"/>
      <c r="H43" s="100"/>
      <c r="I43" s="101"/>
      <c r="J43" s="100" t="s">
        <v>135</v>
      </c>
      <c r="K43" s="100"/>
      <c r="L43" s="101"/>
      <c r="M43" s="4"/>
      <c r="N43" s="4"/>
      <c r="O43" s="111" t="s">
        <v>0</v>
      </c>
      <c r="P43" s="113" t="s">
        <v>42</v>
      </c>
      <c r="Q43" s="127" t="s">
        <v>127</v>
      </c>
      <c r="R43" s="100"/>
      <c r="S43" s="100"/>
      <c r="T43" s="100"/>
      <c r="U43" s="100"/>
      <c r="V43" s="101"/>
    </row>
    <row r="44" spans="2:23" ht="15.75" thickBot="1" x14ac:dyDescent="0.3">
      <c r="B44" s="112"/>
      <c r="C44" s="114"/>
      <c r="D44" s="102" t="s">
        <v>128</v>
      </c>
      <c r="E44" s="98"/>
      <c r="F44" s="98"/>
      <c r="G44" s="98"/>
      <c r="H44" s="98"/>
      <c r="I44" s="99"/>
      <c r="J44" s="98" t="s">
        <v>120</v>
      </c>
      <c r="K44" s="98"/>
      <c r="L44" s="99"/>
      <c r="M44" s="4"/>
      <c r="N44" s="4"/>
      <c r="O44" s="112"/>
      <c r="P44" s="114"/>
      <c r="Q44" s="102" t="s">
        <v>129</v>
      </c>
      <c r="R44" s="98"/>
      <c r="S44" s="98"/>
      <c r="T44" s="98"/>
      <c r="U44" s="98"/>
      <c r="V44" s="99"/>
    </row>
    <row r="45" spans="2:23" ht="15" customHeight="1" x14ac:dyDescent="0.25">
      <c r="B45" s="112"/>
      <c r="C45" s="114"/>
      <c r="D45" s="103">
        <v>2022</v>
      </c>
      <c r="E45" s="104"/>
      <c r="F45" s="103">
        <v>2021</v>
      </c>
      <c r="G45" s="104"/>
      <c r="H45" s="92" t="s">
        <v>5</v>
      </c>
      <c r="I45" s="92" t="s">
        <v>49</v>
      </c>
      <c r="J45" s="92">
        <v>2022</v>
      </c>
      <c r="K45" s="92" t="s">
        <v>130</v>
      </c>
      <c r="L45" s="92" t="s">
        <v>136</v>
      </c>
      <c r="M45" s="4"/>
      <c r="N45" s="4"/>
      <c r="O45" s="112"/>
      <c r="P45" s="114"/>
      <c r="Q45" s="103">
        <v>2022</v>
      </c>
      <c r="R45" s="104"/>
      <c r="S45" s="103">
        <v>2021</v>
      </c>
      <c r="T45" s="104"/>
      <c r="U45" s="92" t="s">
        <v>5</v>
      </c>
      <c r="V45" s="92" t="s">
        <v>66</v>
      </c>
    </row>
    <row r="46" spans="2:23" ht="15" customHeight="1" thickBot="1" x14ac:dyDescent="0.3">
      <c r="B46" s="109" t="s">
        <v>6</v>
      </c>
      <c r="C46" s="107" t="s">
        <v>42</v>
      </c>
      <c r="D46" s="105"/>
      <c r="E46" s="106"/>
      <c r="F46" s="105"/>
      <c r="G46" s="106"/>
      <c r="H46" s="93"/>
      <c r="I46" s="93"/>
      <c r="J46" s="93"/>
      <c r="K46" s="93"/>
      <c r="L46" s="93"/>
      <c r="M46" s="4"/>
      <c r="N46" s="4"/>
      <c r="O46" s="109" t="s">
        <v>6</v>
      </c>
      <c r="P46" s="107" t="s">
        <v>42</v>
      </c>
      <c r="Q46" s="105"/>
      <c r="R46" s="106"/>
      <c r="S46" s="105"/>
      <c r="T46" s="106"/>
      <c r="U46" s="93"/>
      <c r="V46" s="93"/>
    </row>
    <row r="47" spans="2:23" ht="15" customHeight="1" x14ac:dyDescent="0.25">
      <c r="B47" s="109"/>
      <c r="C47" s="107"/>
      <c r="D47" s="42" t="s">
        <v>8</v>
      </c>
      <c r="E47" s="47" t="s">
        <v>2</v>
      </c>
      <c r="F47" s="42" t="s">
        <v>8</v>
      </c>
      <c r="G47" s="47" t="s">
        <v>2</v>
      </c>
      <c r="H47" s="94" t="s">
        <v>9</v>
      </c>
      <c r="I47" s="94" t="s">
        <v>50</v>
      </c>
      <c r="J47" s="94" t="s">
        <v>8</v>
      </c>
      <c r="K47" s="94" t="s">
        <v>131</v>
      </c>
      <c r="L47" s="94" t="s">
        <v>137</v>
      </c>
      <c r="M47" s="4"/>
      <c r="N47" s="4"/>
      <c r="O47" s="109"/>
      <c r="P47" s="107"/>
      <c r="Q47" s="42" t="s">
        <v>8</v>
      </c>
      <c r="R47" s="47" t="s">
        <v>2</v>
      </c>
      <c r="S47" s="42" t="s">
        <v>8</v>
      </c>
      <c r="T47" s="47" t="s">
        <v>2</v>
      </c>
      <c r="U47" s="94" t="s">
        <v>9</v>
      </c>
      <c r="V47" s="94" t="s">
        <v>67</v>
      </c>
    </row>
    <row r="48" spans="2:23" ht="15" customHeight="1" thickBot="1" x14ac:dyDescent="0.3">
      <c r="B48" s="110"/>
      <c r="C48" s="108"/>
      <c r="D48" s="43" t="s">
        <v>10</v>
      </c>
      <c r="E48" s="44" t="s">
        <v>11</v>
      </c>
      <c r="F48" s="43" t="s">
        <v>10</v>
      </c>
      <c r="G48" s="44" t="s">
        <v>11</v>
      </c>
      <c r="H48" s="95"/>
      <c r="I48" s="95"/>
      <c r="J48" s="95" t="s">
        <v>10</v>
      </c>
      <c r="K48" s="95"/>
      <c r="L48" s="95"/>
      <c r="M48" s="4"/>
      <c r="N48" s="4"/>
      <c r="O48" s="110"/>
      <c r="P48" s="108"/>
      <c r="Q48" s="43" t="s">
        <v>10</v>
      </c>
      <c r="R48" s="44" t="s">
        <v>11</v>
      </c>
      <c r="S48" s="43" t="s">
        <v>10</v>
      </c>
      <c r="T48" s="44" t="s">
        <v>11</v>
      </c>
      <c r="U48" s="95"/>
      <c r="V48" s="95"/>
    </row>
    <row r="49" spans="2:22" ht="15.75" thickBot="1" x14ac:dyDescent="0.3">
      <c r="B49" s="30">
        <v>1</v>
      </c>
      <c r="C49" s="31" t="s">
        <v>87</v>
      </c>
      <c r="D49" s="32">
        <v>635</v>
      </c>
      <c r="E49" s="33">
        <v>6.9179649199259174E-2</v>
      </c>
      <c r="F49" s="32">
        <v>213</v>
      </c>
      <c r="G49" s="33">
        <v>2.428734321550741E-2</v>
      </c>
      <c r="H49" s="34">
        <v>1.9812206572769955</v>
      </c>
      <c r="I49" s="60">
        <v>7</v>
      </c>
      <c r="J49" s="32">
        <v>407</v>
      </c>
      <c r="K49" s="34">
        <v>0.56019656019656017</v>
      </c>
      <c r="L49" s="60">
        <v>1</v>
      </c>
      <c r="M49" s="4"/>
      <c r="N49" s="4"/>
      <c r="O49" s="30">
        <v>1</v>
      </c>
      <c r="P49" s="31" t="s">
        <v>38</v>
      </c>
      <c r="Q49" s="32">
        <v>4926</v>
      </c>
      <c r="R49" s="33">
        <v>4.4120413080278371E-2</v>
      </c>
      <c r="S49" s="32">
        <v>5013</v>
      </c>
      <c r="T49" s="33">
        <v>4.7450921000321833E-2</v>
      </c>
      <c r="U49" s="34">
        <v>-1.7354877318970674E-2</v>
      </c>
      <c r="V49" s="60">
        <v>1</v>
      </c>
    </row>
    <row r="50" spans="2:22" ht="15.75" thickBot="1" x14ac:dyDescent="0.3">
      <c r="B50" s="54">
        <v>2</v>
      </c>
      <c r="C50" s="55" t="s">
        <v>38</v>
      </c>
      <c r="D50" s="52">
        <v>357</v>
      </c>
      <c r="E50" s="56">
        <v>3.889312561281185E-2</v>
      </c>
      <c r="F50" s="52">
        <v>495</v>
      </c>
      <c r="G50" s="56">
        <v>5.6442417331812995E-2</v>
      </c>
      <c r="H50" s="53">
        <v>-0.27878787878787881</v>
      </c>
      <c r="I50" s="61">
        <v>-1</v>
      </c>
      <c r="J50" s="52">
        <v>353</v>
      </c>
      <c r="K50" s="53">
        <v>1.1331444759206777E-2</v>
      </c>
      <c r="L50" s="61">
        <v>1</v>
      </c>
      <c r="M50" s="4"/>
      <c r="N50" s="4"/>
      <c r="O50" s="54">
        <v>2</v>
      </c>
      <c r="P50" s="55" t="s">
        <v>87</v>
      </c>
      <c r="Q50" s="52">
        <v>4798</v>
      </c>
      <c r="R50" s="56">
        <v>4.2973963044899643E-2</v>
      </c>
      <c r="S50" s="52">
        <v>259</v>
      </c>
      <c r="T50" s="56">
        <v>2.4515835904814192E-3</v>
      </c>
      <c r="U50" s="53">
        <v>17.525096525096526</v>
      </c>
      <c r="V50" s="61">
        <v>84</v>
      </c>
    </row>
    <row r="51" spans="2:22" ht="15.75" thickBot="1" x14ac:dyDescent="0.3">
      <c r="B51" s="30">
        <v>3</v>
      </c>
      <c r="C51" s="31" t="s">
        <v>41</v>
      </c>
      <c r="D51" s="32">
        <v>356</v>
      </c>
      <c r="E51" s="33">
        <v>3.8784181283364201E-2</v>
      </c>
      <c r="F51" s="32">
        <v>104</v>
      </c>
      <c r="G51" s="33">
        <v>1.185860889395667E-2</v>
      </c>
      <c r="H51" s="34">
        <v>2.4230769230769229</v>
      </c>
      <c r="I51" s="60">
        <v>21</v>
      </c>
      <c r="J51" s="32">
        <v>285</v>
      </c>
      <c r="K51" s="34">
        <v>0.24912280701754397</v>
      </c>
      <c r="L51" s="60">
        <v>1</v>
      </c>
      <c r="M51" s="4"/>
      <c r="N51" s="4"/>
      <c r="O51" s="30">
        <v>3</v>
      </c>
      <c r="P51" s="31" t="s">
        <v>41</v>
      </c>
      <c r="Q51" s="32">
        <v>4785</v>
      </c>
      <c r="R51" s="33">
        <v>4.2857526713181486E-2</v>
      </c>
      <c r="S51" s="32">
        <v>3596</v>
      </c>
      <c r="T51" s="33">
        <v>3.4038203055487194E-2</v>
      </c>
      <c r="U51" s="34">
        <v>0.33064516129032251</v>
      </c>
      <c r="V51" s="60">
        <v>1</v>
      </c>
    </row>
    <row r="52" spans="2:22" ht="15.75" thickBot="1" x14ac:dyDescent="0.3">
      <c r="B52" s="54">
        <v>4</v>
      </c>
      <c r="C52" s="55" t="s">
        <v>39</v>
      </c>
      <c r="D52" s="52">
        <v>333</v>
      </c>
      <c r="E52" s="56">
        <v>3.6278461706068202E-2</v>
      </c>
      <c r="F52" s="52">
        <v>267</v>
      </c>
      <c r="G52" s="56">
        <v>3.0444697833523375E-2</v>
      </c>
      <c r="H52" s="53">
        <v>0.24719101123595499</v>
      </c>
      <c r="I52" s="61">
        <v>2</v>
      </c>
      <c r="J52" s="52">
        <v>480</v>
      </c>
      <c r="K52" s="53">
        <v>-0.30625000000000002</v>
      </c>
      <c r="L52" s="61">
        <v>-3</v>
      </c>
      <c r="M52" s="4"/>
      <c r="N52" s="4"/>
      <c r="O52" s="54">
        <v>4</v>
      </c>
      <c r="P52" s="55" t="s">
        <v>39</v>
      </c>
      <c r="Q52" s="52">
        <v>4754</v>
      </c>
      <c r="R52" s="56">
        <v>4.2579870845238205E-2</v>
      </c>
      <c r="S52" s="52">
        <v>5618</v>
      </c>
      <c r="T52" s="56">
        <v>5.3177593093917425E-2</v>
      </c>
      <c r="U52" s="53">
        <v>-0.15379138483446064</v>
      </c>
      <c r="V52" s="61">
        <v>-3</v>
      </c>
    </row>
    <row r="53" spans="2:22" ht="15.75" thickBot="1" x14ac:dyDescent="0.3">
      <c r="B53" s="30">
        <v>5</v>
      </c>
      <c r="C53" s="31" t="s">
        <v>73</v>
      </c>
      <c r="D53" s="32">
        <v>259</v>
      </c>
      <c r="E53" s="33">
        <v>2.8216581326941933E-2</v>
      </c>
      <c r="F53" s="32">
        <v>360</v>
      </c>
      <c r="G53" s="33">
        <v>4.1049030786773091E-2</v>
      </c>
      <c r="H53" s="34">
        <v>-0.28055555555555556</v>
      </c>
      <c r="I53" s="60">
        <v>0</v>
      </c>
      <c r="J53" s="32">
        <v>175</v>
      </c>
      <c r="K53" s="34">
        <v>0.48</v>
      </c>
      <c r="L53" s="60">
        <v>7</v>
      </c>
      <c r="M53" s="4"/>
      <c r="N53" s="4"/>
      <c r="O53" s="30">
        <v>5</v>
      </c>
      <c r="P53" s="31" t="s">
        <v>53</v>
      </c>
      <c r="Q53" s="32">
        <v>3400</v>
      </c>
      <c r="R53" s="33">
        <v>3.0452579064747558E-2</v>
      </c>
      <c r="S53" s="32">
        <v>3541</v>
      </c>
      <c r="T53" s="33">
        <v>3.3517596501523958E-2</v>
      </c>
      <c r="U53" s="34">
        <v>-3.9819260096018105E-2</v>
      </c>
      <c r="V53" s="60">
        <v>0</v>
      </c>
    </row>
    <row r="54" spans="2:22" ht="15.75" thickBot="1" x14ac:dyDescent="0.3">
      <c r="B54" s="54">
        <v>6</v>
      </c>
      <c r="C54" s="55" t="s">
        <v>111</v>
      </c>
      <c r="D54" s="52">
        <v>257</v>
      </c>
      <c r="E54" s="56">
        <v>2.7998692668046627E-2</v>
      </c>
      <c r="F54" s="52">
        <v>0</v>
      </c>
      <c r="G54" s="56">
        <v>0</v>
      </c>
      <c r="H54" s="53"/>
      <c r="I54" s="61"/>
      <c r="J54" s="52">
        <v>222</v>
      </c>
      <c r="K54" s="53">
        <v>0.1576576576576576</v>
      </c>
      <c r="L54" s="61">
        <v>2</v>
      </c>
      <c r="M54" s="4"/>
      <c r="N54" s="4"/>
      <c r="O54" s="54">
        <v>6</v>
      </c>
      <c r="P54" s="55" t="s">
        <v>61</v>
      </c>
      <c r="Q54" s="52">
        <v>3342</v>
      </c>
      <c r="R54" s="56">
        <v>2.993309389246657E-2</v>
      </c>
      <c r="S54" s="52">
        <v>3110</v>
      </c>
      <c r="T54" s="56">
        <v>2.9437934233193873E-2</v>
      </c>
      <c r="U54" s="53">
        <v>7.4598070739549938E-2</v>
      </c>
      <c r="V54" s="61">
        <v>0</v>
      </c>
    </row>
    <row r="55" spans="2:22" ht="15.75" thickBot="1" x14ac:dyDescent="0.3">
      <c r="B55" s="30">
        <v>7</v>
      </c>
      <c r="C55" s="31" t="s">
        <v>65</v>
      </c>
      <c r="D55" s="32">
        <v>255</v>
      </c>
      <c r="E55" s="33">
        <v>2.7780804009151325E-2</v>
      </c>
      <c r="F55" s="32">
        <v>161</v>
      </c>
      <c r="G55" s="33">
        <v>1.8358038768529077E-2</v>
      </c>
      <c r="H55" s="34">
        <v>0.58385093167701863</v>
      </c>
      <c r="I55" s="60">
        <v>3</v>
      </c>
      <c r="J55" s="32">
        <v>256</v>
      </c>
      <c r="K55" s="34">
        <v>-3.90625E-3</v>
      </c>
      <c r="L55" s="60">
        <v>-1</v>
      </c>
      <c r="M55" s="4"/>
      <c r="N55" s="4"/>
      <c r="O55" s="30">
        <v>7</v>
      </c>
      <c r="P55" s="31" t="s">
        <v>73</v>
      </c>
      <c r="Q55" s="32">
        <v>3221</v>
      </c>
      <c r="R55" s="33">
        <v>2.8849340343397614E-2</v>
      </c>
      <c r="S55" s="32">
        <v>3004</v>
      </c>
      <c r="T55" s="33">
        <v>2.8434583420101092E-2</v>
      </c>
      <c r="U55" s="34">
        <v>7.2237017310252893E-2</v>
      </c>
      <c r="V55" s="60">
        <v>1</v>
      </c>
    </row>
    <row r="56" spans="2:22" ht="15.75" thickBot="1" x14ac:dyDescent="0.3">
      <c r="B56" s="54">
        <v>8</v>
      </c>
      <c r="C56" s="55" t="s">
        <v>63</v>
      </c>
      <c r="D56" s="52">
        <v>240</v>
      </c>
      <c r="E56" s="56">
        <v>2.6146639067436538E-2</v>
      </c>
      <c r="F56" s="52">
        <v>111</v>
      </c>
      <c r="G56" s="56">
        <v>1.265678449258837E-2</v>
      </c>
      <c r="H56" s="53">
        <v>1.1621621621621623</v>
      </c>
      <c r="I56" s="61">
        <v>12</v>
      </c>
      <c r="J56" s="52">
        <v>207</v>
      </c>
      <c r="K56" s="53">
        <v>0.15942028985507251</v>
      </c>
      <c r="L56" s="61">
        <v>1</v>
      </c>
      <c r="M56" s="4"/>
      <c r="N56" s="4"/>
      <c r="O56" s="54">
        <v>8</v>
      </c>
      <c r="P56" s="55" t="s">
        <v>69</v>
      </c>
      <c r="Q56" s="52">
        <v>3175</v>
      </c>
      <c r="R56" s="56">
        <v>2.843733486193338E-2</v>
      </c>
      <c r="S56" s="52">
        <v>3020</v>
      </c>
      <c r="T56" s="56">
        <v>2.8586032599435852E-2</v>
      </c>
      <c r="U56" s="53">
        <v>5.1324503311258374E-2</v>
      </c>
      <c r="V56" s="61">
        <v>-1</v>
      </c>
    </row>
    <row r="57" spans="2:22" ht="15.75" thickBot="1" x14ac:dyDescent="0.3">
      <c r="B57" s="30">
        <v>9</v>
      </c>
      <c r="C57" s="31" t="s">
        <v>69</v>
      </c>
      <c r="D57" s="32">
        <v>231</v>
      </c>
      <c r="E57" s="33">
        <v>2.5166140102407669E-2</v>
      </c>
      <c r="F57" s="32">
        <v>475</v>
      </c>
      <c r="G57" s="33">
        <v>5.416191562143672E-2</v>
      </c>
      <c r="H57" s="34">
        <v>-0.51368421052631574</v>
      </c>
      <c r="I57" s="60">
        <v>-7</v>
      </c>
      <c r="J57" s="32">
        <v>179</v>
      </c>
      <c r="K57" s="34">
        <v>0.2905027932960893</v>
      </c>
      <c r="L57" s="60">
        <v>2</v>
      </c>
      <c r="M57" s="4"/>
      <c r="N57" s="4"/>
      <c r="O57" s="30">
        <v>9</v>
      </c>
      <c r="P57" s="31" t="s">
        <v>55</v>
      </c>
      <c r="Q57" s="32">
        <v>2776</v>
      </c>
      <c r="R57" s="33">
        <v>2.4863635142276241E-2</v>
      </c>
      <c r="S57" s="32">
        <v>2584</v>
      </c>
      <c r="T57" s="33">
        <v>2.4459042462563654E-2</v>
      </c>
      <c r="U57" s="34">
        <v>7.4303405572755388E-2</v>
      </c>
      <c r="V57" s="60">
        <v>1</v>
      </c>
    </row>
    <row r="58" spans="2:22" ht="15.75" thickBot="1" x14ac:dyDescent="0.3">
      <c r="B58" s="54">
        <v>10</v>
      </c>
      <c r="C58" s="55" t="s">
        <v>52</v>
      </c>
      <c r="D58" s="52">
        <v>218</v>
      </c>
      <c r="E58" s="56">
        <v>2.3749863819588192E-2</v>
      </c>
      <c r="F58" s="52">
        <v>238</v>
      </c>
      <c r="G58" s="56">
        <v>2.7137970353477765E-2</v>
      </c>
      <c r="H58" s="53">
        <v>-8.4033613445378186E-2</v>
      </c>
      <c r="I58" s="61">
        <v>-3</v>
      </c>
      <c r="J58" s="52">
        <v>232</v>
      </c>
      <c r="K58" s="53">
        <v>-6.0344827586206851E-2</v>
      </c>
      <c r="L58" s="61">
        <v>-3</v>
      </c>
      <c r="M58" s="4"/>
      <c r="N58" s="4"/>
      <c r="O58" s="54">
        <v>10</v>
      </c>
      <c r="P58" s="55" t="s">
        <v>63</v>
      </c>
      <c r="Q58" s="52">
        <v>2691</v>
      </c>
      <c r="R58" s="56">
        <v>2.4102320665657553E-2</v>
      </c>
      <c r="S58" s="52">
        <v>1974</v>
      </c>
      <c r="T58" s="56">
        <v>1.868504250042595E-2</v>
      </c>
      <c r="U58" s="53">
        <v>0.36322188449848025</v>
      </c>
      <c r="V58" s="61">
        <v>4</v>
      </c>
    </row>
    <row r="59" spans="2:22" ht="15.75" thickBot="1" x14ac:dyDescent="0.3">
      <c r="B59" s="30">
        <v>11</v>
      </c>
      <c r="C59" s="31" t="s">
        <v>88</v>
      </c>
      <c r="D59" s="32">
        <v>203</v>
      </c>
      <c r="E59" s="33">
        <v>2.2115698877873406E-2</v>
      </c>
      <c r="F59" s="32">
        <v>73</v>
      </c>
      <c r="G59" s="33">
        <v>8.3238312428734317E-3</v>
      </c>
      <c r="H59" s="34">
        <v>1.7808219178082192</v>
      </c>
      <c r="I59" s="60">
        <v>24</v>
      </c>
      <c r="J59" s="32">
        <v>138</v>
      </c>
      <c r="K59" s="34">
        <v>0.47101449275362328</v>
      </c>
      <c r="L59" s="60">
        <v>8</v>
      </c>
      <c r="M59" s="4"/>
      <c r="N59" s="4"/>
      <c r="O59" s="30">
        <v>11</v>
      </c>
      <c r="P59" s="31" t="s">
        <v>52</v>
      </c>
      <c r="Q59" s="32">
        <v>2570</v>
      </c>
      <c r="R59" s="33">
        <v>2.3018567116588593E-2</v>
      </c>
      <c r="S59" s="32">
        <v>3748</v>
      </c>
      <c r="T59" s="33">
        <v>3.5476970259167406E-2</v>
      </c>
      <c r="U59" s="34">
        <v>-0.31430096051227319</v>
      </c>
      <c r="V59" s="60">
        <v>-8</v>
      </c>
    </row>
    <row r="60" spans="2:22" ht="15.75" thickBot="1" x14ac:dyDescent="0.3">
      <c r="B60" s="54">
        <v>12</v>
      </c>
      <c r="C60" s="55" t="s">
        <v>115</v>
      </c>
      <c r="D60" s="52">
        <v>189</v>
      </c>
      <c r="E60" s="56">
        <v>2.0590478265606275E-2</v>
      </c>
      <c r="F60" s="52">
        <v>142</v>
      </c>
      <c r="G60" s="56">
        <v>1.6191562143671609E-2</v>
      </c>
      <c r="H60" s="53">
        <v>0.33098591549295775</v>
      </c>
      <c r="I60" s="61">
        <v>4</v>
      </c>
      <c r="J60" s="52">
        <v>153</v>
      </c>
      <c r="K60" s="53">
        <v>0.23529411764705888</v>
      </c>
      <c r="L60" s="61">
        <v>5</v>
      </c>
      <c r="M60" s="4"/>
      <c r="N60" s="4"/>
      <c r="O60" s="54">
        <v>12</v>
      </c>
      <c r="P60" s="55" t="s">
        <v>74</v>
      </c>
      <c r="Q60" s="52">
        <v>2093</v>
      </c>
      <c r="R60" s="56">
        <v>1.8746249406622541E-2</v>
      </c>
      <c r="S60" s="52">
        <v>1627</v>
      </c>
      <c r="T60" s="56">
        <v>1.5400488423603354E-2</v>
      </c>
      <c r="U60" s="53">
        <v>0.28641671788567913</v>
      </c>
      <c r="V60" s="61">
        <v>6</v>
      </c>
    </row>
    <row r="61" spans="2:22" ht="15.75" thickBot="1" x14ac:dyDescent="0.3">
      <c r="B61" s="30">
        <v>13</v>
      </c>
      <c r="C61" s="31" t="s">
        <v>53</v>
      </c>
      <c r="D61" s="32">
        <v>177</v>
      </c>
      <c r="E61" s="33">
        <v>1.9283146312234448E-2</v>
      </c>
      <c r="F61" s="32">
        <v>198</v>
      </c>
      <c r="G61" s="33">
        <v>2.25769669327252E-2</v>
      </c>
      <c r="H61" s="34">
        <v>-0.10606060606060608</v>
      </c>
      <c r="I61" s="60">
        <v>-4</v>
      </c>
      <c r="J61" s="32">
        <v>197</v>
      </c>
      <c r="K61" s="34">
        <v>-0.10152284263959388</v>
      </c>
      <c r="L61" s="60">
        <v>-3</v>
      </c>
      <c r="M61" s="4"/>
      <c r="N61" s="4"/>
      <c r="O61" s="30">
        <v>13</v>
      </c>
      <c r="P61" s="31" t="s">
        <v>65</v>
      </c>
      <c r="Q61" s="32">
        <v>2083</v>
      </c>
      <c r="R61" s="33">
        <v>1.8656682997608576E-2</v>
      </c>
      <c r="S61" s="32">
        <v>2224</v>
      </c>
      <c r="T61" s="33">
        <v>2.1051435927531569E-2</v>
      </c>
      <c r="U61" s="34">
        <v>-6.3399280575539563E-2</v>
      </c>
      <c r="V61" s="60">
        <v>-2</v>
      </c>
    </row>
    <row r="62" spans="2:22" ht="15.75" thickBot="1" x14ac:dyDescent="0.3">
      <c r="B62" s="54">
        <v>14</v>
      </c>
      <c r="C62" s="55" t="s">
        <v>74</v>
      </c>
      <c r="D62" s="52">
        <v>173</v>
      </c>
      <c r="E62" s="56">
        <v>1.884736899444384E-2</v>
      </c>
      <c r="F62" s="52">
        <v>158</v>
      </c>
      <c r="G62" s="56">
        <v>1.8015963511972634E-2</v>
      </c>
      <c r="H62" s="53">
        <v>9.4936708860759556E-2</v>
      </c>
      <c r="I62" s="61">
        <v>-3</v>
      </c>
      <c r="J62" s="52">
        <v>153</v>
      </c>
      <c r="K62" s="53">
        <v>0.13071895424836599</v>
      </c>
      <c r="L62" s="61">
        <v>3</v>
      </c>
      <c r="M62" s="4"/>
      <c r="N62" s="4"/>
      <c r="O62" s="54">
        <v>14</v>
      </c>
      <c r="P62" s="55" t="s">
        <v>37</v>
      </c>
      <c r="Q62" s="52">
        <v>1926</v>
      </c>
      <c r="R62" s="56">
        <v>1.7250490376089351E-2</v>
      </c>
      <c r="S62" s="52">
        <v>2036</v>
      </c>
      <c r="T62" s="56">
        <v>1.9271908070348145E-2</v>
      </c>
      <c r="U62" s="53">
        <v>-5.4027504911591362E-2</v>
      </c>
      <c r="V62" s="61">
        <v>-1</v>
      </c>
    </row>
    <row r="63" spans="2:22" ht="15.75" thickBot="1" x14ac:dyDescent="0.3">
      <c r="B63" s="30">
        <v>15</v>
      </c>
      <c r="C63" s="31" t="s">
        <v>55</v>
      </c>
      <c r="D63" s="32">
        <v>152</v>
      </c>
      <c r="E63" s="33">
        <v>1.6559538076043143E-2</v>
      </c>
      <c r="F63" s="32">
        <v>408</v>
      </c>
      <c r="G63" s="33">
        <v>4.6522234891676166E-2</v>
      </c>
      <c r="H63" s="34">
        <v>-0.62745098039215685</v>
      </c>
      <c r="I63" s="60">
        <v>-12</v>
      </c>
      <c r="J63" s="32">
        <v>80</v>
      </c>
      <c r="K63" s="34">
        <v>0.89999999999999991</v>
      </c>
      <c r="L63" s="60">
        <v>14</v>
      </c>
      <c r="M63" s="4"/>
      <c r="N63" s="4"/>
      <c r="O63" s="30">
        <v>15</v>
      </c>
      <c r="P63" s="31" t="s">
        <v>111</v>
      </c>
      <c r="Q63" s="32">
        <v>1748</v>
      </c>
      <c r="R63" s="33">
        <v>1.5656208295640801E-2</v>
      </c>
      <c r="S63" s="32">
        <v>0</v>
      </c>
      <c r="T63" s="33">
        <v>0</v>
      </c>
      <c r="U63" s="34"/>
      <c r="V63" s="60"/>
    </row>
    <row r="64" spans="2:22" ht="15.75" thickBot="1" x14ac:dyDescent="0.3">
      <c r="B64" s="54">
        <v>16</v>
      </c>
      <c r="C64" s="55" t="s">
        <v>37</v>
      </c>
      <c r="D64" s="52">
        <v>146</v>
      </c>
      <c r="E64" s="56">
        <v>1.5905872099357229E-2</v>
      </c>
      <c r="F64" s="52">
        <v>95</v>
      </c>
      <c r="G64" s="56">
        <v>1.0832383124287344E-2</v>
      </c>
      <c r="H64" s="53">
        <v>0.53684210526315779</v>
      </c>
      <c r="I64" s="61">
        <v>11</v>
      </c>
      <c r="J64" s="52">
        <v>160</v>
      </c>
      <c r="K64" s="53">
        <v>-8.7500000000000022E-2</v>
      </c>
      <c r="L64" s="61">
        <v>-2</v>
      </c>
      <c r="M64" s="4"/>
      <c r="N64" s="4"/>
      <c r="O64" s="54">
        <v>16</v>
      </c>
      <c r="P64" s="55" t="s">
        <v>113</v>
      </c>
      <c r="Q64" s="52">
        <v>1639</v>
      </c>
      <c r="R64" s="56">
        <v>1.4679934437388601E-2</v>
      </c>
      <c r="S64" s="52">
        <v>1699</v>
      </c>
      <c r="T64" s="56">
        <v>1.6082009730609772E-2</v>
      </c>
      <c r="U64" s="53">
        <v>-3.5314891112419033E-2</v>
      </c>
      <c r="V64" s="61">
        <v>0</v>
      </c>
    </row>
    <row r="65" spans="2:22" ht="15.75" thickBot="1" x14ac:dyDescent="0.3">
      <c r="B65" s="30">
        <v>17</v>
      </c>
      <c r="C65" s="31" t="s">
        <v>161</v>
      </c>
      <c r="D65" s="32">
        <v>142</v>
      </c>
      <c r="E65" s="33">
        <v>1.5470094781566619E-2</v>
      </c>
      <c r="F65" s="32">
        <v>90</v>
      </c>
      <c r="G65" s="33">
        <v>1.0262257696693273E-2</v>
      </c>
      <c r="H65" s="34">
        <v>0.57777777777777772</v>
      </c>
      <c r="I65" s="60">
        <v>11</v>
      </c>
      <c r="J65" s="32">
        <v>120</v>
      </c>
      <c r="K65" s="34">
        <v>0.18333333333333335</v>
      </c>
      <c r="L65" s="60">
        <v>5</v>
      </c>
      <c r="M65" s="4"/>
      <c r="N65" s="4"/>
      <c r="O65" s="30">
        <v>17</v>
      </c>
      <c r="P65" s="31" t="s">
        <v>88</v>
      </c>
      <c r="Q65" s="32">
        <v>1546</v>
      </c>
      <c r="R65" s="33">
        <v>1.3846966833558742E-2</v>
      </c>
      <c r="S65" s="32">
        <v>1174</v>
      </c>
      <c r="T65" s="33">
        <v>1.1112583533687976E-2</v>
      </c>
      <c r="U65" s="34">
        <v>0.31686541737649065</v>
      </c>
      <c r="V65" s="60">
        <v>11</v>
      </c>
    </row>
    <row r="66" spans="2:22" ht="15.75" thickBot="1" x14ac:dyDescent="0.3">
      <c r="B66" s="54">
        <v>18</v>
      </c>
      <c r="C66" s="55" t="s">
        <v>61</v>
      </c>
      <c r="D66" s="52">
        <v>131</v>
      </c>
      <c r="E66" s="56">
        <v>1.4271707157642444E-2</v>
      </c>
      <c r="F66" s="52">
        <v>99</v>
      </c>
      <c r="G66" s="56">
        <v>1.12884834663626E-2</v>
      </c>
      <c r="H66" s="53">
        <v>0.32323232323232332</v>
      </c>
      <c r="I66" s="61">
        <v>8</v>
      </c>
      <c r="J66" s="52">
        <v>273</v>
      </c>
      <c r="K66" s="53">
        <v>-0.52014652014652007</v>
      </c>
      <c r="L66" s="61">
        <v>-13</v>
      </c>
      <c r="M66" s="4"/>
      <c r="N66" s="4"/>
      <c r="O66" s="54">
        <v>18</v>
      </c>
      <c r="P66" s="55" t="s">
        <v>115</v>
      </c>
      <c r="Q66" s="52">
        <v>1528</v>
      </c>
      <c r="R66" s="56">
        <v>1.3685747297333607E-2</v>
      </c>
      <c r="S66" s="52">
        <v>1222</v>
      </c>
      <c r="T66" s="56">
        <v>1.1566931071692255E-2</v>
      </c>
      <c r="U66" s="53">
        <v>0.25040916530278223</v>
      </c>
      <c r="V66" s="61">
        <v>9</v>
      </c>
    </row>
    <row r="67" spans="2:22" ht="15.75" thickBot="1" x14ac:dyDescent="0.3">
      <c r="B67" s="30">
        <v>19</v>
      </c>
      <c r="C67" s="31" t="s">
        <v>162</v>
      </c>
      <c r="D67" s="32">
        <v>107</v>
      </c>
      <c r="E67" s="33">
        <v>1.165704325089879E-2</v>
      </c>
      <c r="F67" s="32">
        <v>131</v>
      </c>
      <c r="G67" s="33">
        <v>1.4937286202964653E-2</v>
      </c>
      <c r="H67" s="34">
        <v>-0.18320610687022898</v>
      </c>
      <c r="I67" s="60">
        <v>-1</v>
      </c>
      <c r="J67" s="32">
        <v>76</v>
      </c>
      <c r="K67" s="34">
        <v>0.40789473684210531</v>
      </c>
      <c r="L67" s="60">
        <v>12</v>
      </c>
      <c r="O67" s="30">
        <v>19</v>
      </c>
      <c r="P67" s="31" t="s">
        <v>108</v>
      </c>
      <c r="Q67" s="32">
        <v>1328</v>
      </c>
      <c r="R67" s="33">
        <v>1.189441911705434E-2</v>
      </c>
      <c r="S67" s="32">
        <v>732</v>
      </c>
      <c r="T67" s="33">
        <v>6.9287999545652465E-3</v>
      </c>
      <c r="U67" s="34">
        <v>0.81420765027322406</v>
      </c>
      <c r="V67" s="60">
        <v>16</v>
      </c>
    </row>
    <row r="68" spans="2:22" ht="15.75" thickBot="1" x14ac:dyDescent="0.3">
      <c r="B68" s="54">
        <v>20</v>
      </c>
      <c r="C68" s="55" t="s">
        <v>132</v>
      </c>
      <c r="D68" s="52">
        <v>102</v>
      </c>
      <c r="E68" s="56">
        <v>1.1112321603660529E-2</v>
      </c>
      <c r="F68" s="52">
        <v>80</v>
      </c>
      <c r="G68" s="56">
        <v>9.1220068415051314E-3</v>
      </c>
      <c r="H68" s="53">
        <v>0.27499999999999991</v>
      </c>
      <c r="I68" s="61">
        <v>11</v>
      </c>
      <c r="J68" s="52">
        <v>49</v>
      </c>
      <c r="K68" s="53">
        <v>1.0816326530612246</v>
      </c>
      <c r="L68" s="61">
        <v>28</v>
      </c>
      <c r="O68" s="54">
        <v>20</v>
      </c>
      <c r="P68" s="55" t="s">
        <v>107</v>
      </c>
      <c r="Q68" s="52">
        <v>1237</v>
      </c>
      <c r="R68" s="56">
        <v>1.1079364795027273E-2</v>
      </c>
      <c r="S68" s="52">
        <v>1391</v>
      </c>
      <c r="T68" s="56">
        <v>1.3166613028415652E-2</v>
      </c>
      <c r="U68" s="53">
        <v>-0.11071171818835368</v>
      </c>
      <c r="V68" s="61">
        <v>1</v>
      </c>
    </row>
    <row r="69" spans="2:22" ht="15.75" thickBot="1" x14ac:dyDescent="0.3">
      <c r="B69" s="96" t="s">
        <v>43</v>
      </c>
      <c r="C69" s="97"/>
      <c r="D69" s="35">
        <f>SUM(D49:D68)</f>
        <v>4663</v>
      </c>
      <c r="E69" s="36">
        <f>D69/D71</f>
        <v>0.50800740821440249</v>
      </c>
      <c r="F69" s="35">
        <f>SUM(F49:F68)</f>
        <v>3898</v>
      </c>
      <c r="G69" s="36">
        <f>F69/F71</f>
        <v>0.4444697833523375</v>
      </c>
      <c r="H69" s="37">
        <f>D69/F69-1</f>
        <v>0.19625448948178548</v>
      </c>
      <c r="I69" s="57"/>
      <c r="J69" s="35">
        <f>SUM(J49:J68)</f>
        <v>4195</v>
      </c>
      <c r="K69" s="36">
        <f>D69/J69-1</f>
        <v>0.11156138259833126</v>
      </c>
      <c r="L69" s="35"/>
      <c r="O69" s="30"/>
      <c r="P69" s="31" t="s">
        <v>163</v>
      </c>
      <c r="Q69" s="32">
        <v>1237</v>
      </c>
      <c r="R69" s="33">
        <v>1.1079364795027273E-2</v>
      </c>
      <c r="S69" s="32">
        <v>2070</v>
      </c>
      <c r="T69" s="33">
        <v>1.9593737576434508E-2</v>
      </c>
      <c r="U69" s="34">
        <v>-0.4024154589371981</v>
      </c>
      <c r="V69" s="60">
        <v>-8</v>
      </c>
    </row>
    <row r="70" spans="2:22" ht="15.75" thickBot="1" x14ac:dyDescent="0.3">
      <c r="B70" s="96" t="s">
        <v>12</v>
      </c>
      <c r="C70" s="97"/>
      <c r="D70" s="38">
        <f>D71-SUM(D49:D68)</f>
        <v>4516</v>
      </c>
      <c r="E70" s="36">
        <f>D70/D71</f>
        <v>0.49199259178559757</v>
      </c>
      <c r="F70" s="38">
        <f>F71-SUM(F49:F68)</f>
        <v>4872</v>
      </c>
      <c r="G70" s="36">
        <f>F70/F71</f>
        <v>0.55553021664766244</v>
      </c>
      <c r="H70" s="37">
        <f>D70/F70-1</f>
        <v>-7.307060755336614E-2</v>
      </c>
      <c r="I70" s="58"/>
      <c r="J70" s="38">
        <f>J71-SUM(J49:J68)</f>
        <v>4801</v>
      </c>
      <c r="K70" s="37">
        <f>D70/J70-1</f>
        <v>-5.9362632784836444E-2</v>
      </c>
      <c r="L70" s="38"/>
      <c r="O70" s="96" t="s">
        <v>43</v>
      </c>
      <c r="P70" s="97"/>
      <c r="Q70" s="35">
        <f>SUM(Q49:Q69)</f>
        <v>56803</v>
      </c>
      <c r="R70" s="36">
        <f>Q70/Q72</f>
        <v>0.50876407312201632</v>
      </c>
      <c r="S70" s="35">
        <f>SUM(S49:S69)</f>
        <v>49642</v>
      </c>
      <c r="T70" s="36">
        <f>S70/S72</f>
        <v>0.46989001003350811</v>
      </c>
      <c r="U70" s="37">
        <f>Q70/S70-1</f>
        <v>0.14425285040892799</v>
      </c>
      <c r="V70" s="57"/>
    </row>
    <row r="71" spans="2:22" ht="15.75" thickBot="1" x14ac:dyDescent="0.3">
      <c r="B71" s="125" t="s">
        <v>35</v>
      </c>
      <c r="C71" s="126"/>
      <c r="D71" s="39">
        <v>9179</v>
      </c>
      <c r="E71" s="40">
        <v>1</v>
      </c>
      <c r="F71" s="39">
        <v>8770</v>
      </c>
      <c r="G71" s="40">
        <v>1</v>
      </c>
      <c r="H71" s="41">
        <v>4.6636259977195005E-2</v>
      </c>
      <c r="I71" s="59"/>
      <c r="J71" s="39">
        <v>8996</v>
      </c>
      <c r="K71" s="41">
        <v>2.0342374388617079E-2</v>
      </c>
      <c r="L71" s="39"/>
      <c r="M71" s="4"/>
      <c r="O71" s="96" t="s">
        <v>12</v>
      </c>
      <c r="P71" s="97"/>
      <c r="Q71" s="38">
        <f>Q72-SUM(Q49:Q69)</f>
        <v>54846</v>
      </c>
      <c r="R71" s="36">
        <f>Q71/Q72</f>
        <v>0.49123592687798368</v>
      </c>
      <c r="S71" s="38">
        <f>S72-SUM(S49:S69)</f>
        <v>56004</v>
      </c>
      <c r="T71" s="36">
        <f>S71/S72</f>
        <v>0.53010998996649183</v>
      </c>
      <c r="U71" s="37">
        <f>Q71/S71-1</f>
        <v>-2.0677094493250503E-2</v>
      </c>
      <c r="V71" s="58"/>
    </row>
    <row r="72" spans="2:22" ht="15.75" thickBot="1" x14ac:dyDescent="0.3">
      <c r="B72" s="50" t="s">
        <v>72</v>
      </c>
      <c r="O72" s="125" t="s">
        <v>35</v>
      </c>
      <c r="P72" s="126"/>
      <c r="Q72" s="39">
        <v>111649</v>
      </c>
      <c r="R72" s="40">
        <v>1</v>
      </c>
      <c r="S72" s="39">
        <v>105646</v>
      </c>
      <c r="T72" s="40">
        <v>1</v>
      </c>
      <c r="U72" s="41">
        <v>5.6821838971660155E-2</v>
      </c>
      <c r="V72" s="59"/>
    </row>
    <row r="73" spans="2:22" ht="15" customHeight="1" x14ac:dyDescent="0.25">
      <c r="B73" s="51" t="s">
        <v>71</v>
      </c>
      <c r="O73" s="50" t="s">
        <v>72</v>
      </c>
    </row>
    <row r="74" spans="2:22" x14ac:dyDescent="0.25">
      <c r="O74" s="51" t="s">
        <v>71</v>
      </c>
    </row>
  </sheetData>
  <mergeCells count="84">
    <mergeCell ref="O71:P71"/>
    <mergeCell ref="O72:P72"/>
    <mergeCell ref="V45:V46"/>
    <mergeCell ref="O46:O48"/>
    <mergeCell ref="P46:P48"/>
    <mergeCell ref="U47:U48"/>
    <mergeCell ref="V47:V48"/>
    <mergeCell ref="U45:U46"/>
    <mergeCell ref="O70:P70"/>
    <mergeCell ref="S45:T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I12:I31 V49:V69">
    <cfRule type="cellIs" dxfId="119" priority="42" operator="lessThan">
      <formula>0</formula>
    </cfRule>
    <cfRule type="cellIs" dxfId="118" priority="43" operator="equal">
      <formula>0</formula>
    </cfRule>
    <cfRule type="cellIs" dxfId="117" priority="44" operator="greaterThan">
      <formula>0</formula>
    </cfRule>
  </conditionalFormatting>
  <conditionalFormatting sqref="H33 U49:U69">
    <cfRule type="cellIs" dxfId="116" priority="41" operator="lessThan">
      <formula>0</formula>
    </cfRule>
  </conditionalFormatting>
  <conditionalFormatting sqref="H32">
    <cfRule type="cellIs" dxfId="115" priority="40" operator="lessThan">
      <formula>0</formula>
    </cfRule>
  </conditionalFormatting>
  <conditionalFormatting sqref="H12:H31">
    <cfRule type="cellIs" dxfId="114" priority="39" operator="lessThan">
      <formula>0</formula>
    </cfRule>
  </conditionalFormatting>
  <conditionalFormatting sqref="D12:E31 G12:H31 Q49:U69">
    <cfRule type="cellIs" dxfId="113" priority="38" operator="equal">
      <formula>0</formula>
    </cfRule>
  </conditionalFormatting>
  <conditionalFormatting sqref="F12:F31">
    <cfRule type="cellIs" dxfId="112" priority="37" operator="equal">
      <formula>0</formula>
    </cfRule>
  </conditionalFormatting>
  <conditionalFormatting sqref="K33">
    <cfRule type="cellIs" dxfId="111" priority="36" operator="lessThan">
      <formula>0</formula>
    </cfRule>
  </conditionalFormatting>
  <conditionalFormatting sqref="K12:K31">
    <cfRule type="cellIs" dxfId="110" priority="35" operator="lessThan">
      <formula>0</formula>
    </cfRule>
  </conditionalFormatting>
  <conditionalFormatting sqref="J12:K31">
    <cfRule type="cellIs" dxfId="109" priority="34" operator="equal">
      <formula>0</formula>
    </cfRule>
  </conditionalFormatting>
  <conditionalFormatting sqref="L12:L31">
    <cfRule type="cellIs" dxfId="108" priority="31" operator="lessThan">
      <formula>0</formula>
    </cfRule>
    <cfRule type="cellIs" dxfId="107" priority="32" operator="equal">
      <formula>0</formula>
    </cfRule>
    <cfRule type="cellIs" dxfId="106" priority="33" operator="greaterThan">
      <formula>0</formula>
    </cfRule>
  </conditionalFormatting>
  <conditionalFormatting sqref="I49:I68">
    <cfRule type="cellIs" dxfId="105" priority="28" operator="lessThan">
      <formula>0</formula>
    </cfRule>
    <cfRule type="cellIs" dxfId="104" priority="29" operator="equal">
      <formula>0</formula>
    </cfRule>
    <cfRule type="cellIs" dxfId="103" priority="30" operator="greaterThan">
      <formula>0</formula>
    </cfRule>
  </conditionalFormatting>
  <conditionalFormatting sqref="H70">
    <cfRule type="cellIs" dxfId="102" priority="27" operator="lessThan">
      <formula>0</formula>
    </cfRule>
  </conditionalFormatting>
  <conditionalFormatting sqref="H69">
    <cfRule type="cellIs" dxfId="101" priority="26" operator="lessThan">
      <formula>0</formula>
    </cfRule>
  </conditionalFormatting>
  <conditionalFormatting sqref="H49:H68">
    <cfRule type="cellIs" dxfId="100" priority="25" operator="lessThan">
      <formula>0</formula>
    </cfRule>
  </conditionalFormatting>
  <conditionalFormatting sqref="D49:E68 G49:H68">
    <cfRule type="cellIs" dxfId="99" priority="24" operator="equal">
      <formula>0</formula>
    </cfRule>
  </conditionalFormatting>
  <conditionalFormatting sqref="F49:F68">
    <cfRule type="cellIs" dxfId="98" priority="23" operator="equal">
      <formula>0</formula>
    </cfRule>
  </conditionalFormatting>
  <conditionalFormatting sqref="K70">
    <cfRule type="cellIs" dxfId="97" priority="22" operator="lessThan">
      <formula>0</formula>
    </cfRule>
  </conditionalFormatting>
  <conditionalFormatting sqref="K49:K68">
    <cfRule type="cellIs" dxfId="96" priority="21" operator="lessThan">
      <formula>0</formula>
    </cfRule>
  </conditionalFormatting>
  <conditionalFormatting sqref="J49:K68">
    <cfRule type="cellIs" dxfId="95" priority="20" operator="equal">
      <formula>0</formula>
    </cfRule>
  </conditionalFormatting>
  <conditionalFormatting sqref="L49:L68">
    <cfRule type="cellIs" dxfId="94" priority="17" operator="lessThan">
      <formula>0</formula>
    </cfRule>
    <cfRule type="cellIs" dxfId="93" priority="18" operator="equal">
      <formula>0</formula>
    </cfRule>
    <cfRule type="cellIs" dxfId="92" priority="19" operator="greaterThan">
      <formula>0</formula>
    </cfRule>
  </conditionalFormatting>
  <conditionalFormatting sqref="V12:V31">
    <cfRule type="cellIs" dxfId="91" priority="14" operator="lessThan">
      <formula>0</formula>
    </cfRule>
    <cfRule type="cellIs" dxfId="90" priority="15" operator="equal">
      <formula>0</formula>
    </cfRule>
    <cfRule type="cellIs" dxfId="89" priority="16" operator="greaterThan">
      <formula>0</formula>
    </cfRule>
  </conditionalFormatting>
  <conditionalFormatting sqref="U33">
    <cfRule type="cellIs" dxfId="88" priority="13" operator="lessThan">
      <formula>0</formula>
    </cfRule>
  </conditionalFormatting>
  <conditionalFormatting sqref="U32">
    <cfRule type="cellIs" dxfId="87" priority="12" operator="lessThan">
      <formula>0</formula>
    </cfRule>
  </conditionalFormatting>
  <conditionalFormatting sqref="U12:U31">
    <cfRule type="cellIs" dxfId="86" priority="11" operator="lessThan">
      <formula>0</formula>
    </cfRule>
  </conditionalFormatting>
  <conditionalFormatting sqref="Q12:R31 T12:U31">
    <cfRule type="cellIs" dxfId="85" priority="10" operator="equal">
      <formula>0</formula>
    </cfRule>
  </conditionalFormatting>
  <conditionalFormatting sqref="S12:S31">
    <cfRule type="cellIs" dxfId="84" priority="9" operator="equal">
      <formula>0</formula>
    </cfRule>
  </conditionalFormatting>
  <conditionalFormatting sqref="U71">
    <cfRule type="cellIs" dxfId="83" priority="5" operator="lessThan">
      <formula>0</formula>
    </cfRule>
  </conditionalFormatting>
  <conditionalFormatting sqref="U70">
    <cfRule type="cellIs" dxfId="82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RowHeight="15" x14ac:dyDescent="0.25"/>
  <cols>
    <col min="1" max="1" width="3" customWidth="1"/>
    <col min="2" max="2" width="8.140625" customWidth="1"/>
    <col min="3" max="3" width="23.28515625" customWidth="1"/>
    <col min="4" max="12" width="10.42578125" customWidth="1"/>
    <col min="13" max="14" width="1.42578125" customWidth="1"/>
    <col min="16" max="16" width="16.7109375" bestFit="1" customWidth="1"/>
    <col min="17" max="22" width="10.42578125" customWidth="1"/>
  </cols>
  <sheetData>
    <row r="1" spans="2:22" x14ac:dyDescent="0.25">
      <c r="B1" s="49" t="s">
        <v>3</v>
      </c>
      <c r="D1" s="10"/>
      <c r="L1" s="11"/>
      <c r="P1" s="9"/>
      <c r="V1" s="48">
        <v>44897</v>
      </c>
    </row>
    <row r="2" spans="2:22" ht="15" customHeight="1" x14ac:dyDescent="0.25">
      <c r="D2" s="10"/>
      <c r="L2" s="11"/>
      <c r="O2" s="140" t="s">
        <v>99</v>
      </c>
      <c r="P2" s="140"/>
      <c r="Q2" s="140"/>
      <c r="R2" s="140"/>
      <c r="S2" s="140"/>
      <c r="T2" s="140"/>
      <c r="U2" s="140"/>
      <c r="V2" s="140"/>
    </row>
    <row r="3" spans="2:22" ht="14.45" customHeight="1" x14ac:dyDescent="0.25">
      <c r="B3" s="115" t="s">
        <v>143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4"/>
      <c r="N3" s="6"/>
      <c r="O3" s="140"/>
      <c r="P3" s="140"/>
      <c r="Q3" s="140"/>
      <c r="R3" s="140"/>
      <c r="S3" s="140"/>
      <c r="T3" s="140"/>
      <c r="U3" s="140"/>
      <c r="V3" s="140"/>
    </row>
    <row r="4" spans="2:22" ht="14.45" customHeight="1" x14ac:dyDescent="0.25">
      <c r="B4" s="116" t="s">
        <v>144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4"/>
      <c r="N4" s="6"/>
      <c r="O4" s="116" t="s">
        <v>100</v>
      </c>
      <c r="P4" s="116"/>
      <c r="Q4" s="116"/>
      <c r="R4" s="116"/>
      <c r="S4" s="116"/>
      <c r="T4" s="116"/>
      <c r="U4" s="116"/>
      <c r="V4" s="116"/>
    </row>
    <row r="5" spans="2:22" ht="14.45" customHeight="1" thickBot="1" x14ac:dyDescent="0.3">
      <c r="B5" s="5"/>
      <c r="C5" s="5"/>
      <c r="D5" s="5"/>
      <c r="E5" s="5"/>
      <c r="F5" s="5"/>
      <c r="G5" s="5"/>
      <c r="H5" s="5"/>
      <c r="I5" s="5"/>
      <c r="J5" s="5"/>
      <c r="K5" s="4"/>
      <c r="L5" s="62" t="s">
        <v>4</v>
      </c>
      <c r="M5" s="4"/>
      <c r="N5" s="4"/>
      <c r="O5" s="63"/>
      <c r="P5" s="63"/>
      <c r="Q5" s="63"/>
      <c r="R5" s="63"/>
      <c r="S5" s="63"/>
      <c r="T5" s="63"/>
      <c r="U5" s="63"/>
      <c r="V5" s="62" t="s">
        <v>4</v>
      </c>
    </row>
    <row r="6" spans="2:22" ht="14.45" customHeight="1" x14ac:dyDescent="0.25">
      <c r="B6" s="111" t="s">
        <v>0</v>
      </c>
      <c r="C6" s="113" t="s">
        <v>1</v>
      </c>
      <c r="D6" s="127" t="s">
        <v>126</v>
      </c>
      <c r="E6" s="100"/>
      <c r="F6" s="100"/>
      <c r="G6" s="100"/>
      <c r="H6" s="100"/>
      <c r="I6" s="101"/>
      <c r="J6" s="100" t="s">
        <v>135</v>
      </c>
      <c r="K6" s="100"/>
      <c r="L6" s="101"/>
      <c r="M6" s="4"/>
      <c r="N6" s="4"/>
      <c r="O6" s="111" t="s">
        <v>0</v>
      </c>
      <c r="P6" s="113" t="s">
        <v>1</v>
      </c>
      <c r="Q6" s="127" t="s">
        <v>127</v>
      </c>
      <c r="R6" s="100"/>
      <c r="S6" s="100"/>
      <c r="T6" s="100"/>
      <c r="U6" s="100"/>
      <c r="V6" s="101"/>
    </row>
    <row r="7" spans="2:22" ht="14.45" customHeight="1" thickBot="1" x14ac:dyDescent="0.3">
      <c r="B7" s="112"/>
      <c r="C7" s="114"/>
      <c r="D7" s="102" t="s">
        <v>128</v>
      </c>
      <c r="E7" s="98"/>
      <c r="F7" s="98"/>
      <c r="G7" s="98"/>
      <c r="H7" s="98"/>
      <c r="I7" s="99"/>
      <c r="J7" s="98" t="s">
        <v>120</v>
      </c>
      <c r="K7" s="98"/>
      <c r="L7" s="99"/>
      <c r="M7" s="4"/>
      <c r="N7" s="4"/>
      <c r="O7" s="112"/>
      <c r="P7" s="114"/>
      <c r="Q7" s="102" t="s">
        <v>129</v>
      </c>
      <c r="R7" s="98"/>
      <c r="S7" s="98"/>
      <c r="T7" s="98"/>
      <c r="U7" s="98"/>
      <c r="V7" s="99"/>
    </row>
    <row r="8" spans="2:22" ht="14.45" customHeight="1" x14ac:dyDescent="0.25">
      <c r="B8" s="112"/>
      <c r="C8" s="114"/>
      <c r="D8" s="103">
        <v>2022</v>
      </c>
      <c r="E8" s="104"/>
      <c r="F8" s="103">
        <v>2021</v>
      </c>
      <c r="G8" s="104"/>
      <c r="H8" s="92" t="s">
        <v>5</v>
      </c>
      <c r="I8" s="92" t="s">
        <v>49</v>
      </c>
      <c r="J8" s="92">
        <v>2022</v>
      </c>
      <c r="K8" s="92" t="s">
        <v>130</v>
      </c>
      <c r="L8" s="92" t="s">
        <v>136</v>
      </c>
      <c r="M8" s="4"/>
      <c r="N8" s="4"/>
      <c r="O8" s="112"/>
      <c r="P8" s="114"/>
      <c r="Q8" s="103">
        <v>2022</v>
      </c>
      <c r="R8" s="104"/>
      <c r="S8" s="103">
        <v>2021</v>
      </c>
      <c r="T8" s="104"/>
      <c r="U8" s="92" t="s">
        <v>5</v>
      </c>
      <c r="V8" s="92" t="s">
        <v>66</v>
      </c>
    </row>
    <row r="9" spans="2:22" ht="14.45" customHeight="1" thickBot="1" x14ac:dyDescent="0.3">
      <c r="B9" s="109" t="s">
        <v>6</v>
      </c>
      <c r="C9" s="107" t="s">
        <v>7</v>
      </c>
      <c r="D9" s="105"/>
      <c r="E9" s="106"/>
      <c r="F9" s="105"/>
      <c r="G9" s="106"/>
      <c r="H9" s="93"/>
      <c r="I9" s="93"/>
      <c r="J9" s="93"/>
      <c r="K9" s="93"/>
      <c r="L9" s="93"/>
      <c r="M9" s="4"/>
      <c r="N9" s="4"/>
      <c r="O9" s="109" t="s">
        <v>6</v>
      </c>
      <c r="P9" s="107" t="s">
        <v>7</v>
      </c>
      <c r="Q9" s="105"/>
      <c r="R9" s="106"/>
      <c r="S9" s="105"/>
      <c r="T9" s="106"/>
      <c r="U9" s="93"/>
      <c r="V9" s="93"/>
    </row>
    <row r="10" spans="2:22" ht="14.45" customHeight="1" x14ac:dyDescent="0.25">
      <c r="B10" s="109"/>
      <c r="C10" s="107"/>
      <c r="D10" s="42" t="s">
        <v>8</v>
      </c>
      <c r="E10" s="47" t="s">
        <v>2</v>
      </c>
      <c r="F10" s="42" t="s">
        <v>8</v>
      </c>
      <c r="G10" s="47" t="s">
        <v>2</v>
      </c>
      <c r="H10" s="94" t="s">
        <v>9</v>
      </c>
      <c r="I10" s="94" t="s">
        <v>50</v>
      </c>
      <c r="J10" s="94" t="s">
        <v>8</v>
      </c>
      <c r="K10" s="94" t="s">
        <v>131</v>
      </c>
      <c r="L10" s="94" t="s">
        <v>137</v>
      </c>
      <c r="M10" s="4"/>
      <c r="N10" s="4"/>
      <c r="O10" s="109"/>
      <c r="P10" s="107"/>
      <c r="Q10" s="42" t="s">
        <v>8</v>
      </c>
      <c r="R10" s="47" t="s">
        <v>2</v>
      </c>
      <c r="S10" s="42" t="s">
        <v>8</v>
      </c>
      <c r="T10" s="47" t="s">
        <v>2</v>
      </c>
      <c r="U10" s="94" t="s">
        <v>9</v>
      </c>
      <c r="V10" s="94" t="s">
        <v>67</v>
      </c>
    </row>
    <row r="11" spans="2:22" ht="14.45" customHeight="1" thickBot="1" x14ac:dyDescent="0.3">
      <c r="B11" s="110"/>
      <c r="C11" s="108"/>
      <c r="D11" s="43" t="s">
        <v>10</v>
      </c>
      <c r="E11" s="44" t="s">
        <v>11</v>
      </c>
      <c r="F11" s="43" t="s">
        <v>10</v>
      </c>
      <c r="G11" s="44" t="s">
        <v>11</v>
      </c>
      <c r="H11" s="95"/>
      <c r="I11" s="95"/>
      <c r="J11" s="95" t="s">
        <v>10</v>
      </c>
      <c r="K11" s="95"/>
      <c r="L11" s="95"/>
      <c r="M11" s="4"/>
      <c r="N11" s="4"/>
      <c r="O11" s="110"/>
      <c r="P11" s="108"/>
      <c r="Q11" s="43" t="s">
        <v>10</v>
      </c>
      <c r="R11" s="44" t="s">
        <v>11</v>
      </c>
      <c r="S11" s="43" t="s">
        <v>10</v>
      </c>
      <c r="T11" s="44" t="s">
        <v>11</v>
      </c>
      <c r="U11" s="95"/>
      <c r="V11" s="95"/>
    </row>
    <row r="12" spans="2:22" ht="14.45" customHeight="1" thickBot="1" x14ac:dyDescent="0.3">
      <c r="B12" s="30">
        <v>1</v>
      </c>
      <c r="C12" s="31" t="s">
        <v>20</v>
      </c>
      <c r="D12" s="32">
        <v>4361</v>
      </c>
      <c r="E12" s="33">
        <v>0.17432146140624374</v>
      </c>
      <c r="F12" s="32">
        <v>4124</v>
      </c>
      <c r="G12" s="33">
        <v>0.17791199309749783</v>
      </c>
      <c r="H12" s="34">
        <v>5.7468477206595647E-2</v>
      </c>
      <c r="I12" s="60">
        <v>0</v>
      </c>
      <c r="J12" s="32">
        <v>3445</v>
      </c>
      <c r="K12" s="34">
        <v>0.26589259796806974</v>
      </c>
      <c r="L12" s="60">
        <v>0</v>
      </c>
      <c r="M12" s="4"/>
      <c r="N12" s="4"/>
      <c r="O12" s="30">
        <v>1</v>
      </c>
      <c r="P12" s="31" t="s">
        <v>20</v>
      </c>
      <c r="Q12" s="32">
        <v>45480</v>
      </c>
      <c r="R12" s="33">
        <v>0.16768180276372646</v>
      </c>
      <c r="S12" s="32">
        <v>48374</v>
      </c>
      <c r="T12" s="33">
        <v>0.15868756519856447</v>
      </c>
      <c r="U12" s="34">
        <v>-5.9825526109066884E-2</v>
      </c>
      <c r="V12" s="60">
        <v>0</v>
      </c>
    </row>
    <row r="13" spans="2:22" ht="14.45" customHeight="1" thickBot="1" x14ac:dyDescent="0.3">
      <c r="B13" s="54">
        <v>2</v>
      </c>
      <c r="C13" s="55" t="s">
        <v>18</v>
      </c>
      <c r="D13" s="52">
        <v>2760</v>
      </c>
      <c r="E13" s="56">
        <v>0.1103249790142703</v>
      </c>
      <c r="F13" s="52">
        <v>1919</v>
      </c>
      <c r="G13" s="56">
        <v>8.2786885245901637E-2</v>
      </c>
      <c r="H13" s="53">
        <v>0.43824908806670138</v>
      </c>
      <c r="I13" s="61">
        <v>0</v>
      </c>
      <c r="J13" s="52">
        <v>2834</v>
      </c>
      <c r="K13" s="53">
        <v>-2.6111503175723305E-2</v>
      </c>
      <c r="L13" s="61">
        <v>0</v>
      </c>
      <c r="M13" s="4"/>
      <c r="N13" s="4"/>
      <c r="O13" s="54">
        <v>2</v>
      </c>
      <c r="P13" s="55" t="s">
        <v>18</v>
      </c>
      <c r="Q13" s="52">
        <v>27679</v>
      </c>
      <c r="R13" s="56">
        <v>0.10205067323432684</v>
      </c>
      <c r="S13" s="52">
        <v>33261</v>
      </c>
      <c r="T13" s="56">
        <v>0.10911041274381802</v>
      </c>
      <c r="U13" s="53">
        <v>-0.16782417846727393</v>
      </c>
      <c r="V13" s="61">
        <v>0</v>
      </c>
    </row>
    <row r="14" spans="2:22" ht="14.45" customHeight="1" thickBot="1" x14ac:dyDescent="0.3">
      <c r="B14" s="30">
        <v>3</v>
      </c>
      <c r="C14" s="31" t="s">
        <v>19</v>
      </c>
      <c r="D14" s="32">
        <v>2020</v>
      </c>
      <c r="E14" s="33">
        <v>8.0745093336531154E-2</v>
      </c>
      <c r="F14" s="32">
        <v>1435</v>
      </c>
      <c r="G14" s="33">
        <v>6.1906816220880068E-2</v>
      </c>
      <c r="H14" s="34">
        <v>0.40766550522648082</v>
      </c>
      <c r="I14" s="60">
        <v>2</v>
      </c>
      <c r="J14" s="32">
        <v>1664</v>
      </c>
      <c r="K14" s="34">
        <v>0.21394230769230771</v>
      </c>
      <c r="L14" s="60">
        <v>0</v>
      </c>
      <c r="M14" s="4"/>
      <c r="N14" s="4"/>
      <c r="O14" s="30">
        <v>3</v>
      </c>
      <c r="P14" s="31" t="s">
        <v>19</v>
      </c>
      <c r="Q14" s="32">
        <v>20332</v>
      </c>
      <c r="R14" s="33">
        <v>7.4962761956730128E-2</v>
      </c>
      <c r="S14" s="32">
        <v>23119</v>
      </c>
      <c r="T14" s="33">
        <v>7.5840282379493376E-2</v>
      </c>
      <c r="U14" s="34">
        <v>-0.12055019680782042</v>
      </c>
      <c r="V14" s="60">
        <v>0</v>
      </c>
    </row>
    <row r="15" spans="2:22" ht="14.45" customHeight="1" thickBot="1" x14ac:dyDescent="0.3">
      <c r="B15" s="54">
        <v>4</v>
      </c>
      <c r="C15" s="55" t="s">
        <v>33</v>
      </c>
      <c r="D15" s="52">
        <v>1597</v>
      </c>
      <c r="E15" s="56">
        <v>6.3836591118039729E-2</v>
      </c>
      <c r="F15" s="52">
        <v>954</v>
      </c>
      <c r="G15" s="56">
        <v>4.1156169111302848E-2</v>
      </c>
      <c r="H15" s="53">
        <v>0.67400419287211744</v>
      </c>
      <c r="I15" s="61">
        <v>6</v>
      </c>
      <c r="J15" s="52">
        <v>1479</v>
      </c>
      <c r="K15" s="53">
        <v>7.9783637592968137E-2</v>
      </c>
      <c r="L15" s="61">
        <v>1</v>
      </c>
      <c r="M15" s="4"/>
      <c r="N15" s="4"/>
      <c r="O15" s="54">
        <v>4</v>
      </c>
      <c r="P15" s="55" t="s">
        <v>17</v>
      </c>
      <c r="Q15" s="52">
        <v>18883</v>
      </c>
      <c r="R15" s="56">
        <v>6.962039317474597E-2</v>
      </c>
      <c r="S15" s="52">
        <v>20749</v>
      </c>
      <c r="T15" s="56">
        <v>6.8065661105242786E-2</v>
      </c>
      <c r="U15" s="53">
        <v>-8.9932044917827358E-2</v>
      </c>
      <c r="V15" s="61">
        <v>0</v>
      </c>
    </row>
    <row r="16" spans="2:22" ht="14.45" customHeight="1" thickBot="1" x14ac:dyDescent="0.3">
      <c r="B16" s="30">
        <v>5</v>
      </c>
      <c r="C16" s="31" t="s">
        <v>23</v>
      </c>
      <c r="D16" s="32">
        <v>1553</v>
      </c>
      <c r="E16" s="33">
        <v>6.2077787104768758E-2</v>
      </c>
      <c r="F16" s="32">
        <v>1195</v>
      </c>
      <c r="G16" s="33">
        <v>5.1553062985332181E-2</v>
      </c>
      <c r="H16" s="34">
        <v>0.29958158995815909</v>
      </c>
      <c r="I16" s="60">
        <v>3</v>
      </c>
      <c r="J16" s="32">
        <v>1400</v>
      </c>
      <c r="K16" s="34">
        <v>0.10928571428571421</v>
      </c>
      <c r="L16" s="60">
        <v>1</v>
      </c>
      <c r="M16" s="4"/>
      <c r="N16" s="4"/>
      <c r="O16" s="30">
        <v>5</v>
      </c>
      <c r="P16" s="31" t="s">
        <v>23</v>
      </c>
      <c r="Q16" s="32">
        <v>17847</v>
      </c>
      <c r="R16" s="33">
        <v>6.5800728538351491E-2</v>
      </c>
      <c r="S16" s="32">
        <v>17874</v>
      </c>
      <c r="T16" s="33">
        <v>5.8634422217702514E-2</v>
      </c>
      <c r="U16" s="34">
        <v>-1.5105740181269312E-3</v>
      </c>
      <c r="V16" s="60">
        <v>0</v>
      </c>
    </row>
    <row r="17" spans="2:22" ht="14.45" customHeight="1" thickBot="1" x14ac:dyDescent="0.3">
      <c r="B17" s="54">
        <v>6</v>
      </c>
      <c r="C17" s="55" t="s">
        <v>17</v>
      </c>
      <c r="D17" s="52">
        <v>1550</v>
      </c>
      <c r="E17" s="56">
        <v>6.1957868649318466E-2</v>
      </c>
      <c r="F17" s="52">
        <v>1819</v>
      </c>
      <c r="G17" s="56">
        <v>7.8472821397756687E-2</v>
      </c>
      <c r="H17" s="53">
        <v>-0.14788345244639911</v>
      </c>
      <c r="I17" s="61">
        <v>-3</v>
      </c>
      <c r="J17" s="52">
        <v>1603</v>
      </c>
      <c r="K17" s="53">
        <v>-3.3063006862133482E-2</v>
      </c>
      <c r="L17" s="61">
        <v>-2</v>
      </c>
      <c r="M17" s="4"/>
      <c r="N17" s="4"/>
      <c r="O17" s="54">
        <v>6</v>
      </c>
      <c r="P17" s="55" t="s">
        <v>24</v>
      </c>
      <c r="Q17" s="52">
        <v>16667</v>
      </c>
      <c r="R17" s="56">
        <v>6.14501452652381E-2</v>
      </c>
      <c r="S17" s="52">
        <v>15821</v>
      </c>
      <c r="T17" s="56">
        <v>5.1899697544269416E-2</v>
      </c>
      <c r="U17" s="53">
        <v>5.3473231780544861E-2</v>
      </c>
      <c r="V17" s="61">
        <v>1</v>
      </c>
    </row>
    <row r="18" spans="2:22" ht="14.45" customHeight="1" thickBot="1" x14ac:dyDescent="0.3">
      <c r="B18" s="30">
        <v>7</v>
      </c>
      <c r="C18" s="31" t="s">
        <v>24</v>
      </c>
      <c r="D18" s="32">
        <v>1516</v>
      </c>
      <c r="E18" s="33">
        <v>6.0598792820881799E-2</v>
      </c>
      <c r="F18" s="32">
        <v>1553</v>
      </c>
      <c r="G18" s="33">
        <v>6.6997411561691117E-2</v>
      </c>
      <c r="H18" s="34">
        <v>-2.3824855119124244E-2</v>
      </c>
      <c r="I18" s="60">
        <v>-3</v>
      </c>
      <c r="J18" s="32">
        <v>1208</v>
      </c>
      <c r="K18" s="34">
        <v>0.25496688741721862</v>
      </c>
      <c r="L18" s="60">
        <v>1</v>
      </c>
      <c r="M18" s="4"/>
      <c r="N18" s="4"/>
      <c r="O18" s="30">
        <v>7</v>
      </c>
      <c r="P18" s="31" t="s">
        <v>32</v>
      </c>
      <c r="Q18" s="32">
        <v>16048</v>
      </c>
      <c r="R18" s="33">
        <v>5.9167932514342179E-2</v>
      </c>
      <c r="S18" s="32">
        <v>16162</v>
      </c>
      <c r="T18" s="33">
        <v>5.3018324487104626E-2</v>
      </c>
      <c r="U18" s="34">
        <v>-7.0535824774161648E-3</v>
      </c>
      <c r="V18" s="60">
        <v>-1</v>
      </c>
    </row>
    <row r="19" spans="2:22" ht="14.45" customHeight="1" thickBot="1" x14ac:dyDescent="0.3">
      <c r="B19" s="54">
        <v>8</v>
      </c>
      <c r="C19" s="55" t="s">
        <v>32</v>
      </c>
      <c r="D19" s="52">
        <v>1158</v>
      </c>
      <c r="E19" s="56">
        <v>4.628852380381341E-2</v>
      </c>
      <c r="F19" s="52">
        <v>1429</v>
      </c>
      <c r="G19" s="56">
        <v>6.1647972389991375E-2</v>
      </c>
      <c r="H19" s="53">
        <v>-0.18964310706787968</v>
      </c>
      <c r="I19" s="61">
        <v>-2</v>
      </c>
      <c r="J19" s="52">
        <v>1332</v>
      </c>
      <c r="K19" s="53">
        <v>-0.13063063063063063</v>
      </c>
      <c r="L19" s="61">
        <v>-1</v>
      </c>
      <c r="M19" s="4"/>
      <c r="N19" s="4"/>
      <c r="O19" s="54">
        <v>8</v>
      </c>
      <c r="P19" s="55" t="s">
        <v>33</v>
      </c>
      <c r="Q19" s="52">
        <v>15364</v>
      </c>
      <c r="R19" s="56">
        <v>5.6646068989927294E-2</v>
      </c>
      <c r="S19" s="52">
        <v>15430</v>
      </c>
      <c r="T19" s="56">
        <v>5.061704905556394E-2</v>
      </c>
      <c r="U19" s="53">
        <v>-4.2773817239144529E-3</v>
      </c>
      <c r="V19" s="61">
        <v>0</v>
      </c>
    </row>
    <row r="20" spans="2:22" ht="14.45" customHeight="1" thickBot="1" x14ac:dyDescent="0.3">
      <c r="B20" s="30">
        <v>9</v>
      </c>
      <c r="C20" s="31" t="s">
        <v>25</v>
      </c>
      <c r="D20" s="32">
        <v>1001</v>
      </c>
      <c r="E20" s="33">
        <v>4.0012791301914701E-2</v>
      </c>
      <c r="F20" s="32">
        <v>943</v>
      </c>
      <c r="G20" s="33">
        <v>4.0681622088006901E-2</v>
      </c>
      <c r="H20" s="34">
        <v>6.1505832449628928E-2</v>
      </c>
      <c r="I20" s="60">
        <v>2</v>
      </c>
      <c r="J20" s="32">
        <v>884</v>
      </c>
      <c r="K20" s="34">
        <v>0.13235294117647056</v>
      </c>
      <c r="L20" s="60">
        <v>1</v>
      </c>
      <c r="M20" s="4"/>
      <c r="N20" s="4"/>
      <c r="O20" s="30">
        <v>9</v>
      </c>
      <c r="P20" s="31" t="s">
        <v>22</v>
      </c>
      <c r="Q20" s="32">
        <v>12470</v>
      </c>
      <c r="R20" s="33">
        <v>4.5976079165867829E-2</v>
      </c>
      <c r="S20" s="32">
        <v>14270</v>
      </c>
      <c r="T20" s="33">
        <v>4.6811749191373778E-2</v>
      </c>
      <c r="U20" s="34">
        <v>-0.12613875262789065</v>
      </c>
      <c r="V20" s="60">
        <v>0</v>
      </c>
    </row>
    <row r="21" spans="2:22" ht="14.45" customHeight="1" thickBot="1" x14ac:dyDescent="0.3">
      <c r="B21" s="54">
        <v>10</v>
      </c>
      <c r="C21" s="55" t="s">
        <v>30</v>
      </c>
      <c r="D21" s="52">
        <v>962</v>
      </c>
      <c r="E21" s="56">
        <v>3.8453851381060881E-2</v>
      </c>
      <c r="F21" s="52">
        <v>522</v>
      </c>
      <c r="G21" s="56">
        <v>2.2519413287316652E-2</v>
      </c>
      <c r="H21" s="53">
        <v>0.84291187739463602</v>
      </c>
      <c r="I21" s="61">
        <v>4</v>
      </c>
      <c r="J21" s="52">
        <v>776</v>
      </c>
      <c r="K21" s="53">
        <v>0.23969072164948457</v>
      </c>
      <c r="L21" s="61">
        <v>1</v>
      </c>
      <c r="M21" s="4"/>
      <c r="N21" s="4"/>
      <c r="O21" s="54">
        <v>10</v>
      </c>
      <c r="P21" s="55" t="s">
        <v>30</v>
      </c>
      <c r="Q21" s="52">
        <v>9240</v>
      </c>
      <c r="R21" s="56">
        <v>3.4067279189464214E-2</v>
      </c>
      <c r="S21" s="52">
        <v>8651</v>
      </c>
      <c r="T21" s="56">
        <v>2.8379007866473339E-2</v>
      </c>
      <c r="U21" s="53">
        <v>6.8084614495434126E-2</v>
      </c>
      <c r="V21" s="61">
        <v>3</v>
      </c>
    </row>
    <row r="22" spans="2:22" ht="14.45" customHeight="1" thickBot="1" x14ac:dyDescent="0.3">
      <c r="B22" s="30">
        <v>11</v>
      </c>
      <c r="C22" s="31" t="s">
        <v>22</v>
      </c>
      <c r="D22" s="32">
        <v>887</v>
      </c>
      <c r="E22" s="33">
        <v>3.5455889994803536E-2</v>
      </c>
      <c r="F22" s="32">
        <v>1329</v>
      </c>
      <c r="G22" s="33">
        <v>5.7333908541846418E-2</v>
      </c>
      <c r="H22" s="34">
        <v>-0.33258088788562834</v>
      </c>
      <c r="I22" s="60">
        <v>-4</v>
      </c>
      <c r="J22" s="32">
        <v>1088</v>
      </c>
      <c r="K22" s="34">
        <v>-0.18474264705882348</v>
      </c>
      <c r="L22" s="60">
        <v>-2</v>
      </c>
      <c r="M22" s="4"/>
      <c r="N22" s="4"/>
      <c r="O22" s="30">
        <v>11</v>
      </c>
      <c r="P22" s="31" t="s">
        <v>25</v>
      </c>
      <c r="Q22" s="32">
        <v>8923</v>
      </c>
      <c r="R22" s="33">
        <v>3.2898520801687141E-2</v>
      </c>
      <c r="S22" s="32">
        <v>11453</v>
      </c>
      <c r="T22" s="33">
        <v>3.7570775297043023E-2</v>
      </c>
      <c r="U22" s="34">
        <v>-0.22090282022177599</v>
      </c>
      <c r="V22" s="60">
        <v>0</v>
      </c>
    </row>
    <row r="23" spans="2:22" ht="14.45" customHeight="1" thickBot="1" x14ac:dyDescent="0.3">
      <c r="B23" s="54">
        <v>12</v>
      </c>
      <c r="C23" s="55" t="s">
        <v>28</v>
      </c>
      <c r="D23" s="52">
        <v>784</v>
      </c>
      <c r="E23" s="56">
        <v>3.1338689691010113E-2</v>
      </c>
      <c r="F23" s="52">
        <v>796</v>
      </c>
      <c r="G23" s="56">
        <v>3.4339948231233819E-2</v>
      </c>
      <c r="H23" s="53">
        <v>-1.5075376884422065E-2</v>
      </c>
      <c r="I23" s="61">
        <v>0</v>
      </c>
      <c r="J23" s="52">
        <v>647</v>
      </c>
      <c r="K23" s="53">
        <v>0.21174652241112835</v>
      </c>
      <c r="L23" s="61">
        <v>1</v>
      </c>
      <c r="M23" s="4"/>
      <c r="N23" s="4"/>
      <c r="O23" s="54">
        <v>12</v>
      </c>
      <c r="P23" s="55" t="s">
        <v>34</v>
      </c>
      <c r="Q23" s="52">
        <v>8005</v>
      </c>
      <c r="R23" s="56">
        <v>2.9513914492604008E-2</v>
      </c>
      <c r="S23" s="52">
        <v>9104</v>
      </c>
      <c r="T23" s="56">
        <v>2.9865043072057947E-2</v>
      </c>
      <c r="U23" s="53">
        <v>-0.12071616871704749</v>
      </c>
      <c r="V23" s="61">
        <v>0</v>
      </c>
    </row>
    <row r="24" spans="2:22" ht="14.45" customHeight="1" thickBot="1" x14ac:dyDescent="0.3">
      <c r="B24" s="30">
        <v>13</v>
      </c>
      <c r="C24" s="31" t="s">
        <v>34</v>
      </c>
      <c r="D24" s="32">
        <v>613</v>
      </c>
      <c r="E24" s="33">
        <v>2.4503337730343366E-2</v>
      </c>
      <c r="F24" s="32">
        <v>636</v>
      </c>
      <c r="G24" s="33">
        <v>2.7437446074201899E-2</v>
      </c>
      <c r="H24" s="34">
        <v>-3.6163522012578664E-2</v>
      </c>
      <c r="I24" s="60">
        <v>0</v>
      </c>
      <c r="J24" s="32">
        <v>699</v>
      </c>
      <c r="K24" s="34">
        <v>-0.12303290414878398</v>
      </c>
      <c r="L24" s="60">
        <v>-1</v>
      </c>
      <c r="M24" s="4"/>
      <c r="N24" s="4"/>
      <c r="O24" s="30">
        <v>13</v>
      </c>
      <c r="P24" s="31" t="s">
        <v>21</v>
      </c>
      <c r="Q24" s="32">
        <v>7683</v>
      </c>
      <c r="R24" s="33">
        <v>2.832672142994086E-2</v>
      </c>
      <c r="S24" s="32">
        <v>11942</v>
      </c>
      <c r="T24" s="33">
        <v>3.9174906015654216E-2</v>
      </c>
      <c r="U24" s="34">
        <v>-0.35664042873890467</v>
      </c>
      <c r="V24" s="60">
        <v>-3</v>
      </c>
    </row>
    <row r="25" spans="2:22" ht="14.45" customHeight="1" thickBot="1" x14ac:dyDescent="0.3">
      <c r="B25" s="54">
        <v>14</v>
      </c>
      <c r="C25" s="55" t="s">
        <v>21</v>
      </c>
      <c r="D25" s="52">
        <v>514</v>
      </c>
      <c r="E25" s="56">
        <v>2.0546028700483672E-2</v>
      </c>
      <c r="F25" s="52">
        <v>1029</v>
      </c>
      <c r="G25" s="56">
        <v>4.4391716997411561E-2</v>
      </c>
      <c r="H25" s="53">
        <v>-0.50048590864917397</v>
      </c>
      <c r="I25" s="61">
        <v>-5</v>
      </c>
      <c r="J25" s="52">
        <v>440</v>
      </c>
      <c r="K25" s="53">
        <v>0.16818181818181821</v>
      </c>
      <c r="L25" s="61">
        <v>2</v>
      </c>
      <c r="M25" s="4"/>
      <c r="N25" s="4"/>
      <c r="O25" s="54">
        <v>14</v>
      </c>
      <c r="P25" s="55" t="s">
        <v>28</v>
      </c>
      <c r="Q25" s="52">
        <v>7166</v>
      </c>
      <c r="R25" s="56">
        <v>2.642057604672084E-2</v>
      </c>
      <c r="S25" s="52">
        <v>8299</v>
      </c>
      <c r="T25" s="56">
        <v>2.7224296183546669E-2</v>
      </c>
      <c r="U25" s="53">
        <v>-0.13652247258705863</v>
      </c>
      <c r="V25" s="61">
        <v>0</v>
      </c>
    </row>
    <row r="26" spans="2:22" ht="14.45" customHeight="1" thickBot="1" x14ac:dyDescent="0.3">
      <c r="B26" s="30">
        <v>15</v>
      </c>
      <c r="C26" s="31" t="s">
        <v>29</v>
      </c>
      <c r="D26" s="32">
        <v>458</v>
      </c>
      <c r="E26" s="33">
        <v>1.8307550865411519E-2</v>
      </c>
      <c r="F26" s="32">
        <v>352</v>
      </c>
      <c r="G26" s="33">
        <v>1.5185504745470233E-2</v>
      </c>
      <c r="H26" s="34">
        <v>0.30113636363636354</v>
      </c>
      <c r="I26" s="60">
        <v>3</v>
      </c>
      <c r="J26" s="32">
        <v>482</v>
      </c>
      <c r="K26" s="34">
        <v>-4.9792531120331995E-2</v>
      </c>
      <c r="L26" s="60">
        <v>0</v>
      </c>
      <c r="M26" s="4"/>
      <c r="N26" s="4"/>
      <c r="O26" s="30">
        <v>15</v>
      </c>
      <c r="P26" s="31" t="s">
        <v>29</v>
      </c>
      <c r="Q26" s="32">
        <v>4254</v>
      </c>
      <c r="R26" s="33">
        <v>1.5684221393071511E-2</v>
      </c>
      <c r="S26" s="32">
        <v>5535</v>
      </c>
      <c r="T26" s="33">
        <v>1.8157185127838392E-2</v>
      </c>
      <c r="U26" s="34">
        <v>-0.2314363143631436</v>
      </c>
      <c r="V26" s="60">
        <v>2</v>
      </c>
    </row>
    <row r="27" spans="2:22" ht="14.45" customHeight="1" thickBot="1" x14ac:dyDescent="0.3">
      <c r="B27" s="54">
        <v>16</v>
      </c>
      <c r="C27" s="55" t="s">
        <v>40</v>
      </c>
      <c r="D27" s="52">
        <v>436</v>
      </c>
      <c r="E27" s="56">
        <v>1.7428148858776034E-2</v>
      </c>
      <c r="F27" s="52">
        <v>353</v>
      </c>
      <c r="G27" s="56">
        <v>1.5228645383951682E-2</v>
      </c>
      <c r="H27" s="53">
        <v>0.23512747875354112</v>
      </c>
      <c r="I27" s="61">
        <v>1</v>
      </c>
      <c r="J27" s="52">
        <v>611</v>
      </c>
      <c r="K27" s="53">
        <v>-0.28641571194762683</v>
      </c>
      <c r="L27" s="61">
        <v>-2</v>
      </c>
      <c r="M27" s="4"/>
      <c r="N27" s="4"/>
      <c r="O27" s="54">
        <v>16</v>
      </c>
      <c r="P27" s="55" t="s">
        <v>40</v>
      </c>
      <c r="Q27" s="52">
        <v>3623</v>
      </c>
      <c r="R27" s="56">
        <v>1.335776542244901E-2</v>
      </c>
      <c r="S27" s="52">
        <v>4357</v>
      </c>
      <c r="T27" s="56">
        <v>1.4292837507134937E-2</v>
      </c>
      <c r="U27" s="53">
        <v>-0.16846453982097775</v>
      </c>
      <c r="V27" s="61">
        <v>5</v>
      </c>
    </row>
    <row r="28" spans="2:22" ht="14.45" customHeight="1" thickBot="1" x14ac:dyDescent="0.3">
      <c r="B28" s="30">
        <v>17</v>
      </c>
      <c r="C28" s="31" t="s">
        <v>27</v>
      </c>
      <c r="D28" s="32">
        <v>394</v>
      </c>
      <c r="E28" s="33">
        <v>1.5749290482471919E-2</v>
      </c>
      <c r="F28" s="32">
        <v>398</v>
      </c>
      <c r="G28" s="33">
        <v>1.7169974115616909E-2</v>
      </c>
      <c r="H28" s="34">
        <v>-1.0050251256281451E-2</v>
      </c>
      <c r="I28" s="60">
        <v>-2</v>
      </c>
      <c r="J28" s="32">
        <v>241</v>
      </c>
      <c r="K28" s="34">
        <v>0.63485477178423233</v>
      </c>
      <c r="L28" s="60">
        <v>3</v>
      </c>
      <c r="M28" s="4"/>
      <c r="N28" s="4"/>
      <c r="O28" s="30">
        <v>17</v>
      </c>
      <c r="P28" s="31" t="s">
        <v>27</v>
      </c>
      <c r="Q28" s="32">
        <v>3575</v>
      </c>
      <c r="R28" s="33">
        <v>1.3180792543542702E-2</v>
      </c>
      <c r="S28" s="32">
        <v>6007</v>
      </c>
      <c r="T28" s="33">
        <v>1.97055485208537E-2</v>
      </c>
      <c r="U28" s="34">
        <v>-0.4048609955052439</v>
      </c>
      <c r="V28" s="60">
        <v>-2</v>
      </c>
    </row>
    <row r="29" spans="2:22" ht="14.45" customHeight="1" thickBot="1" x14ac:dyDescent="0.3">
      <c r="B29" s="54">
        <v>18</v>
      </c>
      <c r="C29" s="55" t="s">
        <v>26</v>
      </c>
      <c r="D29" s="52">
        <v>310</v>
      </c>
      <c r="E29" s="56">
        <v>1.2391573729863693E-2</v>
      </c>
      <c r="F29" s="52">
        <v>369</v>
      </c>
      <c r="G29" s="56">
        <v>1.5918895599654873E-2</v>
      </c>
      <c r="H29" s="53">
        <v>-0.15989159891598914</v>
      </c>
      <c r="I29" s="61">
        <v>-2</v>
      </c>
      <c r="J29" s="52">
        <v>250</v>
      </c>
      <c r="K29" s="53">
        <v>0.24</v>
      </c>
      <c r="L29" s="61">
        <v>1</v>
      </c>
      <c r="M29" s="4"/>
      <c r="N29" s="4"/>
      <c r="O29" s="54">
        <v>18</v>
      </c>
      <c r="P29" s="55" t="s">
        <v>64</v>
      </c>
      <c r="Q29" s="52">
        <v>3463</v>
      </c>
      <c r="R29" s="56">
        <v>1.2767855826094651E-2</v>
      </c>
      <c r="S29" s="52">
        <v>4743</v>
      </c>
      <c r="T29" s="56">
        <v>1.5559083841253388E-2</v>
      </c>
      <c r="U29" s="53">
        <v>-0.26987138941598143</v>
      </c>
      <c r="V29" s="61">
        <v>1</v>
      </c>
    </row>
    <row r="30" spans="2:22" ht="14.45" customHeight="1" thickBot="1" x14ac:dyDescent="0.3">
      <c r="B30" s="30">
        <v>19</v>
      </c>
      <c r="C30" s="31" t="s">
        <v>64</v>
      </c>
      <c r="D30" s="32">
        <v>306</v>
      </c>
      <c r="E30" s="33">
        <v>1.2231682455929968E-2</v>
      </c>
      <c r="F30" s="32">
        <v>298</v>
      </c>
      <c r="G30" s="33">
        <v>1.2855910267471959E-2</v>
      </c>
      <c r="H30" s="34">
        <v>2.6845637583892579E-2</v>
      </c>
      <c r="I30" s="60">
        <v>0</v>
      </c>
      <c r="J30" s="32">
        <v>380</v>
      </c>
      <c r="K30" s="34">
        <v>-0.19473684210526321</v>
      </c>
      <c r="L30" s="60">
        <v>-2</v>
      </c>
      <c r="O30" s="30">
        <v>19</v>
      </c>
      <c r="P30" s="31" t="s">
        <v>26</v>
      </c>
      <c r="Q30" s="32">
        <v>3287</v>
      </c>
      <c r="R30" s="33">
        <v>1.2118955270104856E-2</v>
      </c>
      <c r="S30" s="32">
        <v>4813</v>
      </c>
      <c r="T30" s="33">
        <v>1.5788714005471757E-2</v>
      </c>
      <c r="U30" s="34">
        <v>-0.31705796800332431</v>
      </c>
      <c r="V30" s="60">
        <v>-1</v>
      </c>
    </row>
    <row r="31" spans="2:22" ht="14.45" customHeight="1" thickBot="1" x14ac:dyDescent="0.3">
      <c r="B31" s="54">
        <v>20</v>
      </c>
      <c r="C31" s="55" t="s">
        <v>147</v>
      </c>
      <c r="D31" s="52">
        <v>232</v>
      </c>
      <c r="E31" s="56">
        <v>9.2736938881560534E-3</v>
      </c>
      <c r="F31" s="52">
        <v>168</v>
      </c>
      <c r="G31" s="56">
        <v>7.24762726488352E-3</v>
      </c>
      <c r="H31" s="53">
        <v>0.38095238095238093</v>
      </c>
      <c r="I31" s="61">
        <v>3</v>
      </c>
      <c r="J31" s="52">
        <v>173</v>
      </c>
      <c r="K31" s="53">
        <v>0.34104046242774566</v>
      </c>
      <c r="L31" s="61">
        <v>3</v>
      </c>
      <c r="O31" s="54">
        <v>20</v>
      </c>
      <c r="P31" s="55" t="s">
        <v>45</v>
      </c>
      <c r="Q31" s="52">
        <v>2910</v>
      </c>
      <c r="R31" s="56">
        <v>1.0728980783694898E-2</v>
      </c>
      <c r="S31" s="52">
        <v>6004</v>
      </c>
      <c r="T31" s="56">
        <v>1.9695707228101482E-2</v>
      </c>
      <c r="U31" s="53">
        <v>-0.51532311792138574</v>
      </c>
      <c r="V31" s="61">
        <v>-4</v>
      </c>
    </row>
    <row r="32" spans="2:22" ht="14.45" customHeight="1" thickBot="1" x14ac:dyDescent="0.3">
      <c r="B32" s="96" t="s">
        <v>43</v>
      </c>
      <c r="C32" s="97"/>
      <c r="D32" s="35">
        <f>SUM(D12:D31)</f>
        <v>23412</v>
      </c>
      <c r="E32" s="36">
        <f>D32/D34</f>
        <v>0.93584362633409279</v>
      </c>
      <c r="F32" s="35">
        <f>SUM(F12:F31)</f>
        <v>21621</v>
      </c>
      <c r="G32" s="36">
        <f>F32/F34</f>
        <v>0.93274374460742016</v>
      </c>
      <c r="H32" s="37">
        <f>D32/F32-1</f>
        <v>8.2836131538781776E-2</v>
      </c>
      <c r="I32" s="57"/>
      <c r="J32" s="35">
        <f>SUM(J12:J31)</f>
        <v>21636</v>
      </c>
      <c r="K32" s="36">
        <f>D32/J32-1</f>
        <v>8.208541320022178E-2</v>
      </c>
      <c r="L32" s="35"/>
      <c r="O32" s="96" t="s">
        <v>43</v>
      </c>
      <c r="P32" s="97"/>
      <c r="Q32" s="35">
        <f>SUM(Q12:Q31)</f>
        <v>252899</v>
      </c>
      <c r="R32" s="36">
        <f>Q32/Q34</f>
        <v>0.93242216880263096</v>
      </c>
      <c r="S32" s="35">
        <f>SUM(S12:S31)</f>
        <v>285968</v>
      </c>
      <c r="T32" s="36">
        <f>S32/S34</f>
        <v>0.93809826858856182</v>
      </c>
      <c r="U32" s="37">
        <f>Q32/S32-1</f>
        <v>-0.115638812734292</v>
      </c>
      <c r="V32" s="57"/>
    </row>
    <row r="33" spans="2:22" ht="14.45" customHeight="1" thickBot="1" x14ac:dyDescent="0.3">
      <c r="B33" s="96" t="s">
        <v>12</v>
      </c>
      <c r="C33" s="97"/>
      <c r="D33" s="38">
        <f>D34-SUM(D12:D31)</f>
        <v>1605</v>
      </c>
      <c r="E33" s="36">
        <f>D33/D34</f>
        <v>6.4156373665907179E-2</v>
      </c>
      <c r="F33" s="38">
        <f>F34-SUM(F12:F31)</f>
        <v>1559</v>
      </c>
      <c r="G33" s="36">
        <f>F33/F34</f>
        <v>6.7256255392579817E-2</v>
      </c>
      <c r="H33" s="37">
        <f>D33/F33-1</f>
        <v>2.9506093649775522E-2</v>
      </c>
      <c r="I33" s="58"/>
      <c r="J33" s="38">
        <f>J34-SUM(J12:J31)</f>
        <v>1369</v>
      </c>
      <c r="K33" s="37">
        <f>D33/J33-1</f>
        <v>0.17238860482103724</v>
      </c>
      <c r="L33" s="38"/>
      <c r="O33" s="96" t="s">
        <v>12</v>
      </c>
      <c r="P33" s="97"/>
      <c r="Q33" s="38">
        <f>Q34-SUM(Q12:Q31)</f>
        <v>18329</v>
      </c>
      <c r="R33" s="36">
        <f>Q33/Q34</f>
        <v>6.7577831197369001E-2</v>
      </c>
      <c r="S33" s="38">
        <f>S34-SUM(S12:S31)</f>
        <v>18870</v>
      </c>
      <c r="T33" s="36">
        <f>S33/S34</f>
        <v>6.1901731411438204E-2</v>
      </c>
      <c r="U33" s="37">
        <f>Q33/S33-1</f>
        <v>-2.8669846316905168E-2</v>
      </c>
      <c r="V33" s="58"/>
    </row>
    <row r="34" spans="2:22" ht="14.45" customHeight="1" thickBot="1" x14ac:dyDescent="0.3">
      <c r="B34" s="125" t="s">
        <v>35</v>
      </c>
      <c r="C34" s="126"/>
      <c r="D34" s="39">
        <v>25017</v>
      </c>
      <c r="E34" s="40">
        <v>1</v>
      </c>
      <c r="F34" s="39">
        <v>23180</v>
      </c>
      <c r="G34" s="40">
        <v>0.99866264020707496</v>
      </c>
      <c r="H34" s="41">
        <v>7.9249352890422786E-2</v>
      </c>
      <c r="I34" s="59"/>
      <c r="J34" s="39">
        <v>23005</v>
      </c>
      <c r="K34" s="41">
        <v>8.7459247989567501E-2</v>
      </c>
      <c r="L34" s="39"/>
      <c r="M34" s="4"/>
      <c r="N34" s="4"/>
      <c r="O34" s="125" t="s">
        <v>35</v>
      </c>
      <c r="P34" s="126"/>
      <c r="Q34" s="39">
        <v>271228</v>
      </c>
      <c r="R34" s="40">
        <v>1</v>
      </c>
      <c r="S34" s="39">
        <v>304838</v>
      </c>
      <c r="T34" s="40">
        <v>1</v>
      </c>
      <c r="U34" s="41">
        <v>-0.11025528313399247</v>
      </c>
      <c r="V34" s="59"/>
    </row>
    <row r="35" spans="2:22" ht="14.45" customHeight="1" x14ac:dyDescent="0.25">
      <c r="B35" s="50" t="s">
        <v>72</v>
      </c>
      <c r="O35" s="50" t="s">
        <v>72</v>
      </c>
    </row>
    <row r="36" spans="2:22" x14ac:dyDescent="0.25">
      <c r="B36" s="51" t="s">
        <v>71</v>
      </c>
      <c r="O36" s="51" t="s">
        <v>71</v>
      </c>
    </row>
    <row r="39" spans="2:22" ht="15" customHeight="1" x14ac:dyDescent="0.25">
      <c r="O39" s="140" t="s">
        <v>101</v>
      </c>
      <c r="P39" s="140"/>
      <c r="Q39" s="140"/>
      <c r="R39" s="140"/>
      <c r="S39" s="140"/>
      <c r="T39" s="140"/>
      <c r="U39" s="140"/>
      <c r="V39" s="140"/>
    </row>
    <row r="40" spans="2:22" ht="15" customHeight="1" x14ac:dyDescent="0.25">
      <c r="B40" s="115" t="s">
        <v>145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4"/>
      <c r="N40" s="6"/>
      <c r="O40" s="140"/>
      <c r="P40" s="140"/>
      <c r="Q40" s="140"/>
      <c r="R40" s="140"/>
      <c r="S40" s="140"/>
      <c r="T40" s="140"/>
      <c r="U40" s="140"/>
      <c r="V40" s="140"/>
    </row>
    <row r="41" spans="2:22" x14ac:dyDescent="0.25">
      <c r="B41" s="116" t="s">
        <v>146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4"/>
      <c r="N41" s="6"/>
      <c r="O41" s="116" t="s">
        <v>97</v>
      </c>
      <c r="P41" s="116"/>
      <c r="Q41" s="116"/>
      <c r="R41" s="116"/>
      <c r="S41" s="116"/>
      <c r="T41" s="116"/>
      <c r="U41" s="116"/>
      <c r="V41" s="116"/>
    </row>
    <row r="42" spans="2:22" ht="15" customHeight="1" thickBot="1" x14ac:dyDescent="0.3">
      <c r="B42" s="5"/>
      <c r="C42" s="5"/>
      <c r="D42" s="5"/>
      <c r="E42" s="5"/>
      <c r="F42" s="5"/>
      <c r="G42" s="5"/>
      <c r="H42" s="5"/>
      <c r="I42" s="5"/>
      <c r="J42" s="5"/>
      <c r="K42" s="4"/>
      <c r="L42" s="62" t="s">
        <v>4</v>
      </c>
      <c r="M42" s="4"/>
      <c r="N42" s="4"/>
      <c r="O42" s="63"/>
      <c r="P42" s="63"/>
      <c r="Q42" s="63"/>
      <c r="R42" s="63"/>
      <c r="S42" s="63"/>
      <c r="T42" s="63"/>
      <c r="U42" s="63"/>
      <c r="V42" s="62" t="s">
        <v>4</v>
      </c>
    </row>
    <row r="43" spans="2:22" ht="15" customHeight="1" x14ac:dyDescent="0.25">
      <c r="B43" s="111" t="s">
        <v>0</v>
      </c>
      <c r="C43" s="113" t="s">
        <v>42</v>
      </c>
      <c r="D43" s="127" t="s">
        <v>126</v>
      </c>
      <c r="E43" s="100"/>
      <c r="F43" s="100"/>
      <c r="G43" s="100"/>
      <c r="H43" s="100"/>
      <c r="I43" s="101"/>
      <c r="J43" s="100" t="s">
        <v>135</v>
      </c>
      <c r="K43" s="100"/>
      <c r="L43" s="101"/>
      <c r="M43" s="4"/>
      <c r="N43" s="4"/>
      <c r="O43" s="111" t="s">
        <v>0</v>
      </c>
      <c r="P43" s="113" t="s">
        <v>42</v>
      </c>
      <c r="Q43" s="127" t="s">
        <v>127</v>
      </c>
      <c r="R43" s="100"/>
      <c r="S43" s="100"/>
      <c r="T43" s="100"/>
      <c r="U43" s="100"/>
      <c r="V43" s="101"/>
    </row>
    <row r="44" spans="2:22" ht="15" customHeight="1" thickBot="1" x14ac:dyDescent="0.3">
      <c r="B44" s="112"/>
      <c r="C44" s="114"/>
      <c r="D44" s="102" t="s">
        <v>128</v>
      </c>
      <c r="E44" s="98"/>
      <c r="F44" s="98"/>
      <c r="G44" s="98"/>
      <c r="H44" s="98"/>
      <c r="I44" s="99"/>
      <c r="J44" s="98" t="s">
        <v>120</v>
      </c>
      <c r="K44" s="98"/>
      <c r="L44" s="99"/>
      <c r="M44" s="4"/>
      <c r="N44" s="4"/>
      <c r="O44" s="112"/>
      <c r="P44" s="114"/>
      <c r="Q44" s="102" t="s">
        <v>129</v>
      </c>
      <c r="R44" s="98"/>
      <c r="S44" s="98"/>
      <c r="T44" s="98"/>
      <c r="U44" s="98"/>
      <c r="V44" s="99"/>
    </row>
    <row r="45" spans="2:22" ht="15" customHeight="1" x14ac:dyDescent="0.25">
      <c r="B45" s="112"/>
      <c r="C45" s="114"/>
      <c r="D45" s="103">
        <v>2022</v>
      </c>
      <c r="E45" s="104"/>
      <c r="F45" s="103">
        <v>2021</v>
      </c>
      <c r="G45" s="104"/>
      <c r="H45" s="92" t="s">
        <v>5</v>
      </c>
      <c r="I45" s="92" t="s">
        <v>49</v>
      </c>
      <c r="J45" s="92">
        <v>2022</v>
      </c>
      <c r="K45" s="92" t="s">
        <v>130</v>
      </c>
      <c r="L45" s="92" t="s">
        <v>136</v>
      </c>
      <c r="M45" s="4"/>
      <c r="N45" s="4"/>
      <c r="O45" s="112"/>
      <c r="P45" s="114"/>
      <c r="Q45" s="103">
        <v>2022</v>
      </c>
      <c r="R45" s="104"/>
      <c r="S45" s="103">
        <v>2021</v>
      </c>
      <c r="T45" s="104"/>
      <c r="U45" s="92" t="s">
        <v>5</v>
      </c>
      <c r="V45" s="92" t="s">
        <v>66</v>
      </c>
    </row>
    <row r="46" spans="2:22" ht="15" customHeight="1" thickBot="1" x14ac:dyDescent="0.3">
      <c r="B46" s="109" t="s">
        <v>6</v>
      </c>
      <c r="C46" s="107" t="s">
        <v>42</v>
      </c>
      <c r="D46" s="105"/>
      <c r="E46" s="106"/>
      <c r="F46" s="105"/>
      <c r="G46" s="106"/>
      <c r="H46" s="93"/>
      <c r="I46" s="93"/>
      <c r="J46" s="93"/>
      <c r="K46" s="93"/>
      <c r="L46" s="93"/>
      <c r="M46" s="4"/>
      <c r="N46" s="4"/>
      <c r="O46" s="109" t="s">
        <v>6</v>
      </c>
      <c r="P46" s="107" t="s">
        <v>42</v>
      </c>
      <c r="Q46" s="105"/>
      <c r="R46" s="106"/>
      <c r="S46" s="105"/>
      <c r="T46" s="106"/>
      <c r="U46" s="93"/>
      <c r="V46" s="93"/>
    </row>
    <row r="47" spans="2:22" ht="15" customHeight="1" x14ac:dyDescent="0.25">
      <c r="B47" s="109"/>
      <c r="C47" s="107"/>
      <c r="D47" s="42" t="s">
        <v>8</v>
      </c>
      <c r="E47" s="47" t="s">
        <v>2</v>
      </c>
      <c r="F47" s="42" t="s">
        <v>8</v>
      </c>
      <c r="G47" s="47" t="s">
        <v>2</v>
      </c>
      <c r="H47" s="94" t="s">
        <v>9</v>
      </c>
      <c r="I47" s="94" t="s">
        <v>50</v>
      </c>
      <c r="J47" s="94" t="s">
        <v>8</v>
      </c>
      <c r="K47" s="94" t="s">
        <v>131</v>
      </c>
      <c r="L47" s="94" t="s">
        <v>137</v>
      </c>
      <c r="M47" s="4"/>
      <c r="N47" s="4"/>
      <c r="O47" s="109"/>
      <c r="P47" s="107"/>
      <c r="Q47" s="42" t="s">
        <v>8</v>
      </c>
      <c r="R47" s="47" t="s">
        <v>2</v>
      </c>
      <c r="S47" s="42" t="s">
        <v>8</v>
      </c>
      <c r="T47" s="47" t="s">
        <v>2</v>
      </c>
      <c r="U47" s="94" t="s">
        <v>9</v>
      </c>
      <c r="V47" s="94" t="s">
        <v>67</v>
      </c>
    </row>
    <row r="48" spans="2:22" ht="15" customHeight="1" thickBot="1" x14ac:dyDescent="0.3">
      <c r="B48" s="110"/>
      <c r="C48" s="108"/>
      <c r="D48" s="43" t="s">
        <v>10</v>
      </c>
      <c r="E48" s="44" t="s">
        <v>11</v>
      </c>
      <c r="F48" s="43" t="s">
        <v>10</v>
      </c>
      <c r="G48" s="44" t="s">
        <v>11</v>
      </c>
      <c r="H48" s="95"/>
      <c r="I48" s="95"/>
      <c r="J48" s="95" t="s">
        <v>10</v>
      </c>
      <c r="K48" s="95"/>
      <c r="L48" s="95"/>
      <c r="M48" s="4"/>
      <c r="N48" s="4"/>
      <c r="O48" s="110"/>
      <c r="P48" s="108"/>
      <c r="Q48" s="43" t="s">
        <v>10</v>
      </c>
      <c r="R48" s="44" t="s">
        <v>11</v>
      </c>
      <c r="S48" s="43" t="s">
        <v>10</v>
      </c>
      <c r="T48" s="44" t="s">
        <v>11</v>
      </c>
      <c r="U48" s="95"/>
      <c r="V48" s="95"/>
    </row>
    <row r="49" spans="2:22" ht="15.75" thickBot="1" x14ac:dyDescent="0.3">
      <c r="B49" s="30">
        <v>1</v>
      </c>
      <c r="C49" s="31" t="s">
        <v>52</v>
      </c>
      <c r="D49" s="32">
        <v>1898</v>
      </c>
      <c r="E49" s="33">
        <v>7.5868409481552546E-2</v>
      </c>
      <c r="F49" s="32">
        <v>1741</v>
      </c>
      <c r="G49" s="33">
        <v>7.5107851596203618E-2</v>
      </c>
      <c r="H49" s="34">
        <v>9.0178058587018883E-2</v>
      </c>
      <c r="I49" s="60">
        <v>0</v>
      </c>
      <c r="J49" s="32">
        <v>1098</v>
      </c>
      <c r="K49" s="34">
        <v>0.72859744990892539</v>
      </c>
      <c r="L49" s="60">
        <v>0</v>
      </c>
      <c r="M49" s="4"/>
      <c r="N49" s="4"/>
      <c r="O49" s="30">
        <v>1</v>
      </c>
      <c r="P49" s="31" t="s">
        <v>52</v>
      </c>
      <c r="Q49" s="32">
        <v>17032</v>
      </c>
      <c r="R49" s="33">
        <v>6.279587653192148E-2</v>
      </c>
      <c r="S49" s="32">
        <v>16219</v>
      </c>
      <c r="T49" s="33">
        <v>5.3205309049396729E-2</v>
      </c>
      <c r="U49" s="34">
        <v>5.012639496886373E-2</v>
      </c>
      <c r="V49" s="60">
        <v>0</v>
      </c>
    </row>
    <row r="50" spans="2:22" ht="15.75" thickBot="1" x14ac:dyDescent="0.3">
      <c r="B50" s="54">
        <v>2</v>
      </c>
      <c r="C50" s="55" t="s">
        <v>36</v>
      </c>
      <c r="D50" s="52">
        <v>883</v>
      </c>
      <c r="E50" s="56">
        <v>3.529599872086981E-2</v>
      </c>
      <c r="F50" s="52">
        <v>582</v>
      </c>
      <c r="G50" s="56">
        <v>2.5107851596203625E-2</v>
      </c>
      <c r="H50" s="53">
        <v>0.51718213058419238</v>
      </c>
      <c r="I50" s="61">
        <v>2</v>
      </c>
      <c r="J50" s="52">
        <v>1062</v>
      </c>
      <c r="K50" s="53">
        <v>-0.16854990583804141</v>
      </c>
      <c r="L50" s="61">
        <v>0</v>
      </c>
      <c r="M50" s="4"/>
      <c r="N50" s="4"/>
      <c r="O50" s="54">
        <v>2</v>
      </c>
      <c r="P50" s="55" t="s">
        <v>36</v>
      </c>
      <c r="Q50" s="52">
        <v>8757</v>
      </c>
      <c r="R50" s="56">
        <v>3.2286489595469495E-2</v>
      </c>
      <c r="S50" s="52">
        <v>10597</v>
      </c>
      <c r="T50" s="56">
        <v>3.4762726431744072E-2</v>
      </c>
      <c r="U50" s="53">
        <v>-0.17363404737189769</v>
      </c>
      <c r="V50" s="61">
        <v>0</v>
      </c>
    </row>
    <row r="51" spans="2:22" ht="15.75" thickBot="1" x14ac:dyDescent="0.3">
      <c r="B51" s="30">
        <v>3</v>
      </c>
      <c r="C51" s="31" t="s">
        <v>117</v>
      </c>
      <c r="D51" s="32">
        <v>661</v>
      </c>
      <c r="E51" s="33">
        <v>2.6422033017548068E-2</v>
      </c>
      <c r="F51" s="32">
        <v>683</v>
      </c>
      <c r="G51" s="33">
        <v>2.9465056082830027E-2</v>
      </c>
      <c r="H51" s="34">
        <v>-3.2210834553440648E-2</v>
      </c>
      <c r="I51" s="60">
        <v>0</v>
      </c>
      <c r="J51" s="32">
        <v>440</v>
      </c>
      <c r="K51" s="34">
        <v>0.5022727272727272</v>
      </c>
      <c r="L51" s="60">
        <v>5</v>
      </c>
      <c r="M51" s="4"/>
      <c r="N51" s="4"/>
      <c r="O51" s="30">
        <v>3</v>
      </c>
      <c r="P51" s="31" t="s">
        <v>117</v>
      </c>
      <c r="Q51" s="32">
        <v>7339</v>
      </c>
      <c r="R51" s="33">
        <v>2.7058415797778991E-2</v>
      </c>
      <c r="S51" s="32">
        <v>5740</v>
      </c>
      <c r="T51" s="33">
        <v>1.8829673465906482E-2</v>
      </c>
      <c r="U51" s="34">
        <v>0.27857142857142847</v>
      </c>
      <c r="V51" s="60">
        <v>5</v>
      </c>
    </row>
    <row r="52" spans="2:22" ht="15.75" thickBot="1" x14ac:dyDescent="0.3">
      <c r="B52" s="54">
        <v>4</v>
      </c>
      <c r="C52" s="55" t="s">
        <v>41</v>
      </c>
      <c r="D52" s="52">
        <v>519</v>
      </c>
      <c r="E52" s="56">
        <v>2.0745892792900827E-2</v>
      </c>
      <c r="F52" s="52">
        <v>90</v>
      </c>
      <c r="G52" s="56">
        <v>3.8826574633304572E-3</v>
      </c>
      <c r="H52" s="53">
        <v>4.7666666666666666</v>
      </c>
      <c r="I52" s="61">
        <v>71</v>
      </c>
      <c r="J52" s="52">
        <v>357</v>
      </c>
      <c r="K52" s="53">
        <v>0.45378151260504196</v>
      </c>
      <c r="L52" s="61">
        <v>7</v>
      </c>
      <c r="M52" s="4"/>
      <c r="N52" s="4"/>
      <c r="O52" s="54">
        <v>4</v>
      </c>
      <c r="P52" s="55" t="s">
        <v>61</v>
      </c>
      <c r="Q52" s="52">
        <v>6384</v>
      </c>
      <c r="R52" s="56">
        <v>2.3537392894538912E-2</v>
      </c>
      <c r="S52" s="52">
        <v>7414</v>
      </c>
      <c r="T52" s="56">
        <v>2.432111482164297E-2</v>
      </c>
      <c r="U52" s="53">
        <v>-0.13892635554356625</v>
      </c>
      <c r="V52" s="61">
        <v>1</v>
      </c>
    </row>
    <row r="53" spans="2:22" ht="15.75" thickBot="1" x14ac:dyDescent="0.3">
      <c r="B53" s="30">
        <v>5</v>
      </c>
      <c r="C53" s="31" t="s">
        <v>39</v>
      </c>
      <c r="D53" s="32">
        <v>517</v>
      </c>
      <c r="E53" s="33">
        <v>2.0665947155933964E-2</v>
      </c>
      <c r="F53" s="32">
        <v>321</v>
      </c>
      <c r="G53" s="33">
        <v>1.3848144952545298E-2</v>
      </c>
      <c r="H53" s="34">
        <v>0.61059190031152655</v>
      </c>
      <c r="I53" s="60">
        <v>10</v>
      </c>
      <c r="J53" s="32">
        <v>609</v>
      </c>
      <c r="K53" s="34">
        <v>-0.15106732348111662</v>
      </c>
      <c r="L53" s="60">
        <v>-2</v>
      </c>
      <c r="M53" s="4"/>
      <c r="N53" s="4"/>
      <c r="O53" s="30">
        <v>5</v>
      </c>
      <c r="P53" s="31" t="s">
        <v>39</v>
      </c>
      <c r="Q53" s="32">
        <v>6330</v>
      </c>
      <c r="R53" s="33">
        <v>2.3338298405769314E-2</v>
      </c>
      <c r="S53" s="32">
        <v>7856</v>
      </c>
      <c r="T53" s="33">
        <v>2.577106528713612E-2</v>
      </c>
      <c r="U53" s="34">
        <v>-0.19424643584521384</v>
      </c>
      <c r="V53" s="60">
        <v>-1</v>
      </c>
    </row>
    <row r="54" spans="2:22" ht="15.75" thickBot="1" x14ac:dyDescent="0.3">
      <c r="B54" s="54">
        <v>6</v>
      </c>
      <c r="C54" s="55" t="s">
        <v>37</v>
      </c>
      <c r="D54" s="52">
        <v>516</v>
      </c>
      <c r="E54" s="56">
        <v>2.0625974337450535E-2</v>
      </c>
      <c r="F54" s="52">
        <v>531</v>
      </c>
      <c r="G54" s="56">
        <v>2.2907679033649698E-2</v>
      </c>
      <c r="H54" s="53">
        <v>-2.8248587570621431E-2</v>
      </c>
      <c r="I54" s="61">
        <v>-1</v>
      </c>
      <c r="J54" s="52">
        <v>441</v>
      </c>
      <c r="K54" s="53">
        <v>0.17006802721088432</v>
      </c>
      <c r="L54" s="61">
        <v>1</v>
      </c>
      <c r="M54" s="4"/>
      <c r="N54" s="4"/>
      <c r="O54" s="54">
        <v>6</v>
      </c>
      <c r="P54" s="55" t="s">
        <v>41</v>
      </c>
      <c r="Q54" s="52">
        <v>5730</v>
      </c>
      <c r="R54" s="56">
        <v>2.1126137419440472E-2</v>
      </c>
      <c r="S54" s="52">
        <v>3932</v>
      </c>
      <c r="T54" s="56">
        <v>1.289865436723768E-2</v>
      </c>
      <c r="U54" s="53">
        <v>0.45727365208545279</v>
      </c>
      <c r="V54" s="61">
        <v>9</v>
      </c>
    </row>
    <row r="55" spans="2:22" ht="15.75" thickBot="1" x14ac:dyDescent="0.3">
      <c r="B55" s="30">
        <v>7</v>
      </c>
      <c r="C55" s="31" t="s">
        <v>61</v>
      </c>
      <c r="D55" s="32">
        <v>489</v>
      </c>
      <c r="E55" s="33">
        <v>1.9546708238397891E-2</v>
      </c>
      <c r="F55" s="32">
        <v>324</v>
      </c>
      <c r="G55" s="33">
        <v>1.3977566867989646E-2</v>
      </c>
      <c r="H55" s="34">
        <v>0.5092592592592593</v>
      </c>
      <c r="I55" s="60">
        <v>7</v>
      </c>
      <c r="J55" s="32">
        <v>515</v>
      </c>
      <c r="K55" s="34">
        <v>-5.0485436893203839E-2</v>
      </c>
      <c r="L55" s="60">
        <v>-2</v>
      </c>
      <c r="M55" s="4"/>
      <c r="N55" s="4"/>
      <c r="O55" s="30">
        <v>7</v>
      </c>
      <c r="P55" s="31" t="s">
        <v>107</v>
      </c>
      <c r="Q55" s="32">
        <v>5429</v>
      </c>
      <c r="R55" s="33">
        <v>2.0016369991298834E-2</v>
      </c>
      <c r="S55" s="32">
        <v>5593</v>
      </c>
      <c r="T55" s="33">
        <v>1.8347450121047902E-2</v>
      </c>
      <c r="U55" s="34">
        <v>-2.932236724477022E-2</v>
      </c>
      <c r="V55" s="60">
        <v>2</v>
      </c>
    </row>
    <row r="56" spans="2:22" ht="15.75" thickBot="1" x14ac:dyDescent="0.3">
      <c r="B56" s="54">
        <v>8</v>
      </c>
      <c r="C56" s="55" t="s">
        <v>87</v>
      </c>
      <c r="D56" s="52">
        <v>470</v>
      </c>
      <c r="E56" s="56">
        <v>1.8787224687212695E-2</v>
      </c>
      <c r="F56" s="52">
        <v>84</v>
      </c>
      <c r="G56" s="56">
        <v>3.62381363244176E-3</v>
      </c>
      <c r="H56" s="53">
        <v>4.5952380952380949</v>
      </c>
      <c r="I56" s="61">
        <v>71</v>
      </c>
      <c r="J56" s="52">
        <v>461</v>
      </c>
      <c r="K56" s="53">
        <v>1.952277657266821E-2</v>
      </c>
      <c r="L56" s="61">
        <v>-2</v>
      </c>
      <c r="M56" s="4"/>
      <c r="N56" s="4"/>
      <c r="O56" s="54">
        <v>8</v>
      </c>
      <c r="P56" s="55" t="s">
        <v>53</v>
      </c>
      <c r="Q56" s="52">
        <v>5325</v>
      </c>
      <c r="R56" s="56">
        <v>1.96329287536685E-2</v>
      </c>
      <c r="S56" s="52">
        <v>5537</v>
      </c>
      <c r="T56" s="56">
        <v>1.8163745989673203E-2</v>
      </c>
      <c r="U56" s="53">
        <v>-3.8287881524291079E-2</v>
      </c>
      <c r="V56" s="61">
        <v>2</v>
      </c>
    </row>
    <row r="57" spans="2:22" ht="15.75" thickBot="1" x14ac:dyDescent="0.3">
      <c r="B57" s="30">
        <v>9</v>
      </c>
      <c r="C57" s="31" t="s">
        <v>38</v>
      </c>
      <c r="D57" s="32">
        <v>457</v>
      </c>
      <c r="E57" s="33">
        <v>1.8267578046928089E-2</v>
      </c>
      <c r="F57" s="32">
        <v>283</v>
      </c>
      <c r="G57" s="33">
        <v>1.2208800690250215E-2</v>
      </c>
      <c r="H57" s="34">
        <v>0.61484098939929321</v>
      </c>
      <c r="I57" s="60">
        <v>9</v>
      </c>
      <c r="J57" s="32">
        <v>592</v>
      </c>
      <c r="K57" s="34">
        <v>-0.22804054054054057</v>
      </c>
      <c r="L57" s="60">
        <v>-5</v>
      </c>
      <c r="M57" s="4"/>
      <c r="N57" s="4"/>
      <c r="O57" s="30">
        <v>9</v>
      </c>
      <c r="P57" s="31" t="s">
        <v>38</v>
      </c>
      <c r="Q57" s="32">
        <v>5108</v>
      </c>
      <c r="R57" s="33">
        <v>1.8832863863612902E-2</v>
      </c>
      <c r="S57" s="32">
        <v>5944</v>
      </c>
      <c r="T57" s="33">
        <v>1.9498881373057164E-2</v>
      </c>
      <c r="U57" s="34">
        <v>-0.14064602960969042</v>
      </c>
      <c r="V57" s="60">
        <v>-2</v>
      </c>
    </row>
    <row r="58" spans="2:22" ht="15.75" thickBot="1" x14ac:dyDescent="0.3">
      <c r="B58" s="54">
        <v>10</v>
      </c>
      <c r="C58" s="55" t="s">
        <v>132</v>
      </c>
      <c r="D58" s="52">
        <v>404</v>
      </c>
      <c r="E58" s="56">
        <v>1.6149018667306232E-2</v>
      </c>
      <c r="F58" s="52">
        <v>190</v>
      </c>
      <c r="G58" s="56">
        <v>8.1967213114754103E-3</v>
      </c>
      <c r="H58" s="53">
        <v>1.1263157894736842</v>
      </c>
      <c r="I58" s="61">
        <v>22</v>
      </c>
      <c r="J58" s="52">
        <v>192</v>
      </c>
      <c r="K58" s="53">
        <v>1.1041666666666665</v>
      </c>
      <c r="L58" s="61">
        <v>22</v>
      </c>
      <c r="M58" s="4"/>
      <c r="N58" s="4"/>
      <c r="O58" s="54">
        <v>10</v>
      </c>
      <c r="P58" s="55" t="s">
        <v>55</v>
      </c>
      <c r="Q58" s="52">
        <v>5023</v>
      </c>
      <c r="R58" s="56">
        <v>1.8519474390549649E-2</v>
      </c>
      <c r="S58" s="52">
        <v>6044</v>
      </c>
      <c r="T58" s="56">
        <v>1.9826924464797696E-2</v>
      </c>
      <c r="U58" s="53">
        <v>-0.16892786234281931</v>
      </c>
      <c r="V58" s="61">
        <v>-4</v>
      </c>
    </row>
    <row r="59" spans="2:22" ht="15.75" thickBot="1" x14ac:dyDescent="0.3">
      <c r="B59" s="30">
        <v>11</v>
      </c>
      <c r="C59" s="31" t="s">
        <v>69</v>
      </c>
      <c r="D59" s="32">
        <v>382</v>
      </c>
      <c r="E59" s="33">
        <v>1.5269616660670744E-2</v>
      </c>
      <c r="F59" s="32">
        <v>433</v>
      </c>
      <c r="G59" s="33">
        <v>1.8679896462467645E-2</v>
      </c>
      <c r="H59" s="34">
        <v>-0.11778290993071594</v>
      </c>
      <c r="I59" s="60">
        <v>-1</v>
      </c>
      <c r="J59" s="32">
        <v>256</v>
      </c>
      <c r="K59" s="34">
        <v>0.4921875</v>
      </c>
      <c r="L59" s="60">
        <v>9</v>
      </c>
      <c r="M59" s="4"/>
      <c r="N59" s="4"/>
      <c r="O59" s="30">
        <v>11</v>
      </c>
      <c r="P59" s="31" t="s">
        <v>37</v>
      </c>
      <c r="Q59" s="32">
        <v>4771</v>
      </c>
      <c r="R59" s="33">
        <v>1.7590366776291534E-2</v>
      </c>
      <c r="S59" s="32">
        <v>7985</v>
      </c>
      <c r="T59" s="33">
        <v>2.6194240875481403E-2</v>
      </c>
      <c r="U59" s="34">
        <v>-0.40250469630557295</v>
      </c>
      <c r="V59" s="60">
        <v>-8</v>
      </c>
    </row>
    <row r="60" spans="2:22" ht="15.75" thickBot="1" x14ac:dyDescent="0.3">
      <c r="B60" s="54">
        <v>12</v>
      </c>
      <c r="C60" s="55" t="s">
        <v>44</v>
      </c>
      <c r="D60" s="52">
        <v>365</v>
      </c>
      <c r="E60" s="56">
        <v>1.4590078746452413E-2</v>
      </c>
      <c r="F60" s="52">
        <v>332</v>
      </c>
      <c r="G60" s="56">
        <v>1.4322691975841243E-2</v>
      </c>
      <c r="H60" s="53">
        <v>9.9397590361445687E-2</v>
      </c>
      <c r="I60" s="61">
        <v>1</v>
      </c>
      <c r="J60" s="52">
        <v>429</v>
      </c>
      <c r="K60" s="53">
        <v>-0.14918414918414924</v>
      </c>
      <c r="L60" s="61">
        <v>-2</v>
      </c>
      <c r="M60" s="4"/>
      <c r="N60" s="4"/>
      <c r="O60" s="54">
        <v>12</v>
      </c>
      <c r="P60" s="55" t="s">
        <v>44</v>
      </c>
      <c r="Q60" s="52">
        <v>4198</v>
      </c>
      <c r="R60" s="56">
        <v>1.5477753034347487E-2</v>
      </c>
      <c r="S60" s="52">
        <v>4541</v>
      </c>
      <c r="T60" s="56">
        <v>1.4896436795937515E-2</v>
      </c>
      <c r="U60" s="53">
        <v>-7.5534023342876067E-2</v>
      </c>
      <c r="V60" s="61">
        <v>-1</v>
      </c>
    </row>
    <row r="61" spans="2:22" ht="15.75" thickBot="1" x14ac:dyDescent="0.3">
      <c r="B61" s="30">
        <v>13</v>
      </c>
      <c r="C61" s="31" t="s">
        <v>53</v>
      </c>
      <c r="D61" s="32">
        <v>356</v>
      </c>
      <c r="E61" s="33">
        <v>1.4230323380101531E-2</v>
      </c>
      <c r="F61" s="32">
        <v>441</v>
      </c>
      <c r="G61" s="33">
        <v>1.9025021570319239E-2</v>
      </c>
      <c r="H61" s="34">
        <v>-0.19274376417233563</v>
      </c>
      <c r="I61" s="60">
        <v>-6</v>
      </c>
      <c r="J61" s="32">
        <v>431</v>
      </c>
      <c r="K61" s="34">
        <v>-0.17401392111368907</v>
      </c>
      <c r="L61" s="60">
        <v>-4</v>
      </c>
      <c r="M61" s="4"/>
      <c r="N61" s="4"/>
      <c r="O61" s="30">
        <v>13</v>
      </c>
      <c r="P61" s="31" t="s">
        <v>69</v>
      </c>
      <c r="Q61" s="32">
        <v>3937</v>
      </c>
      <c r="R61" s="33">
        <v>1.4515463005294438E-2</v>
      </c>
      <c r="S61" s="32">
        <v>3741</v>
      </c>
      <c r="T61" s="33">
        <v>1.2272092062013266E-2</v>
      </c>
      <c r="U61" s="34">
        <v>5.2392408446939376E-2</v>
      </c>
      <c r="V61" s="60">
        <v>7</v>
      </c>
    </row>
    <row r="62" spans="2:22" ht="15.75" thickBot="1" x14ac:dyDescent="0.3">
      <c r="B62" s="54">
        <v>14</v>
      </c>
      <c r="C62" s="55" t="s">
        <v>73</v>
      </c>
      <c r="D62" s="52">
        <v>353</v>
      </c>
      <c r="E62" s="56">
        <v>1.4110404924651238E-2</v>
      </c>
      <c r="F62" s="52">
        <v>143</v>
      </c>
      <c r="G62" s="56">
        <v>6.1691113028472825E-3</v>
      </c>
      <c r="H62" s="53">
        <v>1.4685314685314683</v>
      </c>
      <c r="I62" s="61">
        <v>37</v>
      </c>
      <c r="J62" s="52">
        <v>77</v>
      </c>
      <c r="K62" s="53">
        <v>3.5844155844155843</v>
      </c>
      <c r="L62" s="61">
        <v>73</v>
      </c>
      <c r="M62" s="4"/>
      <c r="N62" s="4"/>
      <c r="O62" s="54">
        <v>14</v>
      </c>
      <c r="P62" s="55" t="s">
        <v>91</v>
      </c>
      <c r="Q62" s="52">
        <v>3931</v>
      </c>
      <c r="R62" s="56">
        <v>1.4493341395431149E-2</v>
      </c>
      <c r="S62" s="52">
        <v>3582</v>
      </c>
      <c r="T62" s="56">
        <v>1.1750503546145822E-2</v>
      </c>
      <c r="U62" s="53">
        <v>9.7431602456728106E-2</v>
      </c>
      <c r="V62" s="61">
        <v>7</v>
      </c>
    </row>
    <row r="63" spans="2:22" ht="15.75" thickBot="1" x14ac:dyDescent="0.3">
      <c r="B63" s="30">
        <v>15</v>
      </c>
      <c r="C63" s="31" t="s">
        <v>107</v>
      </c>
      <c r="D63" s="32">
        <v>344</v>
      </c>
      <c r="E63" s="33">
        <v>1.3750649558300356E-2</v>
      </c>
      <c r="F63" s="32">
        <v>434</v>
      </c>
      <c r="G63" s="33">
        <v>1.8723037100949094E-2</v>
      </c>
      <c r="H63" s="34">
        <v>-0.20737327188940091</v>
      </c>
      <c r="I63" s="60">
        <v>-6</v>
      </c>
      <c r="J63" s="32">
        <v>328</v>
      </c>
      <c r="K63" s="34">
        <v>4.8780487804878092E-2</v>
      </c>
      <c r="L63" s="60">
        <v>-3</v>
      </c>
      <c r="M63" s="4"/>
      <c r="N63" s="4"/>
      <c r="O63" s="30">
        <v>15</v>
      </c>
      <c r="P63" s="31" t="s">
        <v>104</v>
      </c>
      <c r="Q63" s="32">
        <v>3458</v>
      </c>
      <c r="R63" s="33">
        <v>1.2749421151208577E-2</v>
      </c>
      <c r="S63" s="32">
        <v>3747</v>
      </c>
      <c r="T63" s="33">
        <v>1.2291774647517698E-2</v>
      </c>
      <c r="U63" s="34">
        <v>-7.712836936215639E-2</v>
      </c>
      <c r="V63" s="60">
        <v>3</v>
      </c>
    </row>
    <row r="64" spans="2:22" ht="15.75" thickBot="1" x14ac:dyDescent="0.3">
      <c r="B64" s="54">
        <v>16</v>
      </c>
      <c r="C64" s="55" t="s">
        <v>104</v>
      </c>
      <c r="D64" s="52">
        <v>337</v>
      </c>
      <c r="E64" s="56">
        <v>1.3470839828916337E-2</v>
      </c>
      <c r="F64" s="52">
        <v>311</v>
      </c>
      <c r="G64" s="56">
        <v>1.3416738567730803E-2</v>
      </c>
      <c r="H64" s="53">
        <v>8.3601286173633493E-2</v>
      </c>
      <c r="I64" s="61">
        <v>0</v>
      </c>
      <c r="J64" s="52">
        <v>273</v>
      </c>
      <c r="K64" s="53">
        <v>0.23443223443223449</v>
      </c>
      <c r="L64" s="61">
        <v>0</v>
      </c>
      <c r="M64" s="4"/>
      <c r="N64" s="4"/>
      <c r="O64" s="54">
        <v>16</v>
      </c>
      <c r="P64" s="55" t="s">
        <v>112</v>
      </c>
      <c r="Q64" s="52">
        <v>3185</v>
      </c>
      <c r="R64" s="56">
        <v>1.1742887902428953E-2</v>
      </c>
      <c r="S64" s="52">
        <v>4343</v>
      </c>
      <c r="T64" s="56">
        <v>1.4246911474291264E-2</v>
      </c>
      <c r="U64" s="53">
        <v>-0.26663596592217365</v>
      </c>
      <c r="V64" s="61">
        <v>-4</v>
      </c>
    </row>
    <row r="65" spans="2:22" ht="15.75" thickBot="1" x14ac:dyDescent="0.3">
      <c r="B65" s="30">
        <v>17</v>
      </c>
      <c r="C65" s="31" t="s">
        <v>91</v>
      </c>
      <c r="D65" s="32">
        <v>317</v>
      </c>
      <c r="E65" s="33">
        <v>1.2671383459247712E-2</v>
      </c>
      <c r="F65" s="32">
        <v>239</v>
      </c>
      <c r="G65" s="33">
        <v>1.0310612597066436E-2</v>
      </c>
      <c r="H65" s="34">
        <v>0.32635983263598334</v>
      </c>
      <c r="I65" s="60">
        <v>5</v>
      </c>
      <c r="J65" s="32">
        <v>322</v>
      </c>
      <c r="K65" s="34">
        <v>-1.552795031055898E-2</v>
      </c>
      <c r="L65" s="60">
        <v>-4</v>
      </c>
      <c r="M65" s="4"/>
      <c r="N65" s="4"/>
      <c r="O65" s="30">
        <v>17</v>
      </c>
      <c r="P65" s="31" t="s">
        <v>92</v>
      </c>
      <c r="Q65" s="32">
        <v>2978</v>
      </c>
      <c r="R65" s="33">
        <v>1.0979692362145502E-2</v>
      </c>
      <c r="S65" s="32">
        <v>2390</v>
      </c>
      <c r="T65" s="33">
        <v>7.8402298925986918E-3</v>
      </c>
      <c r="U65" s="34">
        <v>0.24602510460251037</v>
      </c>
      <c r="V65" s="60">
        <v>18</v>
      </c>
    </row>
    <row r="66" spans="2:22" ht="15.75" thickBot="1" x14ac:dyDescent="0.3">
      <c r="B66" s="54">
        <v>18</v>
      </c>
      <c r="C66" s="55" t="s">
        <v>148</v>
      </c>
      <c r="D66" s="52">
        <v>315</v>
      </c>
      <c r="E66" s="56">
        <v>1.259143782228085E-2</v>
      </c>
      <c r="F66" s="52">
        <v>169</v>
      </c>
      <c r="G66" s="56">
        <v>7.2907679033649697E-3</v>
      </c>
      <c r="H66" s="53">
        <v>0.86390532544378695</v>
      </c>
      <c r="I66" s="61">
        <v>22</v>
      </c>
      <c r="J66" s="52">
        <v>242</v>
      </c>
      <c r="K66" s="53">
        <v>0.30165289256198347</v>
      </c>
      <c r="L66" s="61">
        <v>5</v>
      </c>
      <c r="M66" s="4"/>
      <c r="N66" s="4"/>
      <c r="O66" s="54">
        <v>18</v>
      </c>
      <c r="P66" s="55" t="s">
        <v>87</v>
      </c>
      <c r="Q66" s="52">
        <v>2960</v>
      </c>
      <c r="R66" s="56">
        <v>1.0913327532555635E-2</v>
      </c>
      <c r="S66" s="52">
        <v>163</v>
      </c>
      <c r="T66" s="56">
        <v>5.3471023953706562E-4</v>
      </c>
      <c r="U66" s="53">
        <v>17.159509202453989</v>
      </c>
      <c r="V66" s="61">
        <v>180</v>
      </c>
    </row>
    <row r="67" spans="2:22" ht="15.75" thickBot="1" x14ac:dyDescent="0.3">
      <c r="B67" s="30">
        <v>19</v>
      </c>
      <c r="C67" s="31" t="s">
        <v>118</v>
      </c>
      <c r="D67" s="32">
        <v>313</v>
      </c>
      <c r="E67" s="33">
        <v>1.2511492185313987E-2</v>
      </c>
      <c r="F67" s="32">
        <v>249</v>
      </c>
      <c r="G67" s="33">
        <v>1.0742018981880931E-2</v>
      </c>
      <c r="H67" s="34">
        <v>0.25702811244979928</v>
      </c>
      <c r="I67" s="60">
        <v>1</v>
      </c>
      <c r="J67" s="32">
        <v>273</v>
      </c>
      <c r="K67" s="34">
        <v>0.14652014652014644</v>
      </c>
      <c r="L67" s="60">
        <v>-3</v>
      </c>
      <c r="O67" s="30">
        <v>19</v>
      </c>
      <c r="P67" s="31" t="s">
        <v>113</v>
      </c>
      <c r="Q67" s="32">
        <v>2913</v>
      </c>
      <c r="R67" s="33">
        <v>1.0740041588626542E-2</v>
      </c>
      <c r="S67" s="32">
        <v>3807</v>
      </c>
      <c r="T67" s="33">
        <v>1.2488600502562017E-2</v>
      </c>
      <c r="U67" s="34">
        <v>-0.23483057525610718</v>
      </c>
      <c r="V67" s="60">
        <v>-3</v>
      </c>
    </row>
    <row r="68" spans="2:22" ht="15.75" thickBot="1" x14ac:dyDescent="0.3">
      <c r="B68" s="54">
        <v>20</v>
      </c>
      <c r="C68" s="55" t="s">
        <v>63</v>
      </c>
      <c r="D68" s="52">
        <v>297</v>
      </c>
      <c r="E68" s="56">
        <v>1.1871927089579086E-2</v>
      </c>
      <c r="F68" s="52">
        <v>75</v>
      </c>
      <c r="G68" s="56">
        <v>3.2355478861087143E-3</v>
      </c>
      <c r="H68" s="53">
        <v>2.96</v>
      </c>
      <c r="I68" s="61">
        <v>67</v>
      </c>
      <c r="J68" s="52">
        <v>261</v>
      </c>
      <c r="K68" s="53">
        <v>0.13793103448275867</v>
      </c>
      <c r="L68" s="61">
        <v>-2</v>
      </c>
      <c r="O68" s="54">
        <v>20</v>
      </c>
      <c r="P68" s="55" t="s">
        <v>118</v>
      </c>
      <c r="Q68" s="52">
        <v>2801</v>
      </c>
      <c r="R68" s="56">
        <v>1.0327104871178492E-2</v>
      </c>
      <c r="S68" s="52">
        <v>3249</v>
      </c>
      <c r="T68" s="56">
        <v>1.0658120050649854E-2</v>
      </c>
      <c r="U68" s="53">
        <v>-0.13788858110187752</v>
      </c>
      <c r="V68" s="61">
        <v>4</v>
      </c>
    </row>
    <row r="69" spans="2:22" ht="15.75" thickBot="1" x14ac:dyDescent="0.3">
      <c r="B69" s="96" t="s">
        <v>43</v>
      </c>
      <c r="C69" s="97"/>
      <c r="D69" s="35">
        <f>SUM(D49:D68)</f>
        <v>10193</v>
      </c>
      <c r="E69" s="36">
        <f>D69/D71</f>
        <v>0.40744293880161492</v>
      </c>
      <c r="F69" s="35">
        <f>SUM(F49:F68)</f>
        <v>7655</v>
      </c>
      <c r="G69" s="36">
        <f>F69/F71</f>
        <v>0.3302415875754961</v>
      </c>
      <c r="H69" s="37">
        <f>D69/F69-1</f>
        <v>0.33154800783801441</v>
      </c>
      <c r="I69" s="57"/>
      <c r="J69" s="35">
        <f>SUM(J49:J68)</f>
        <v>8659</v>
      </c>
      <c r="K69" s="36">
        <f>D69/J69-1</f>
        <v>0.17715671555606893</v>
      </c>
      <c r="L69" s="35"/>
      <c r="O69" s="96" t="s">
        <v>43</v>
      </c>
      <c r="P69" s="97"/>
      <c r="Q69" s="35">
        <f>SUM(Q49:Q68)</f>
        <v>107589</v>
      </c>
      <c r="R69" s="36">
        <f>Q69/Q71</f>
        <v>0.39667364726355686</v>
      </c>
      <c r="S69" s="35">
        <f>SUM(S49:S68)</f>
        <v>112424</v>
      </c>
      <c r="T69" s="36">
        <f>S69/S71</f>
        <v>0.3687991654583746</v>
      </c>
      <c r="U69" s="37">
        <f>Q69/S69-1</f>
        <v>-4.3006831281576896E-2</v>
      </c>
      <c r="V69" s="57"/>
    </row>
    <row r="70" spans="2:22" ht="15.75" thickBot="1" x14ac:dyDescent="0.3">
      <c r="B70" s="96" t="s">
        <v>12</v>
      </c>
      <c r="C70" s="97"/>
      <c r="D70" s="38">
        <f>D71-SUM(D49:D68)</f>
        <v>14824</v>
      </c>
      <c r="E70" s="36">
        <f>D70/D71</f>
        <v>0.59255706119838514</v>
      </c>
      <c r="F70" s="38">
        <f>F71-SUM(F49:F68)</f>
        <v>15525</v>
      </c>
      <c r="G70" s="36">
        <f>F70/F71</f>
        <v>0.66975841242450385</v>
      </c>
      <c r="H70" s="37">
        <f>D70/F70-1</f>
        <v>-4.5152979066022558E-2</v>
      </c>
      <c r="I70" s="58"/>
      <c r="J70" s="38">
        <f>J71-SUM(J49:J68)</f>
        <v>14346</v>
      </c>
      <c r="K70" s="37">
        <f>D70/J70-1</f>
        <v>3.3319392165063411E-2</v>
      </c>
      <c r="L70" s="38"/>
      <c r="O70" s="96" t="s">
        <v>12</v>
      </c>
      <c r="P70" s="97"/>
      <c r="Q70" s="38">
        <f>Q71-SUM(Q49:Q68)</f>
        <v>163639</v>
      </c>
      <c r="R70" s="36">
        <f>Q70/Q71</f>
        <v>0.60332635273644319</v>
      </c>
      <c r="S70" s="38">
        <f>S71-SUM(S49:S68)</f>
        <v>192414</v>
      </c>
      <c r="T70" s="36">
        <f>S70/S71</f>
        <v>0.63120083454162534</v>
      </c>
      <c r="U70" s="37">
        <f>Q70/S70-1</f>
        <v>-0.14954733023584565</v>
      </c>
      <c r="V70" s="58"/>
    </row>
    <row r="71" spans="2:22" ht="15.75" thickBot="1" x14ac:dyDescent="0.3">
      <c r="B71" s="125" t="s">
        <v>35</v>
      </c>
      <c r="C71" s="126"/>
      <c r="D71" s="39">
        <v>25017</v>
      </c>
      <c r="E71" s="40">
        <v>1</v>
      </c>
      <c r="F71" s="39">
        <v>23180</v>
      </c>
      <c r="G71" s="40">
        <v>1</v>
      </c>
      <c r="H71" s="41">
        <v>7.9249352890422786E-2</v>
      </c>
      <c r="I71" s="59"/>
      <c r="J71" s="39">
        <v>23005</v>
      </c>
      <c r="K71" s="41">
        <v>8.7459247989567501E-2</v>
      </c>
      <c r="L71" s="39"/>
      <c r="M71" s="4"/>
      <c r="O71" s="125" t="s">
        <v>35</v>
      </c>
      <c r="P71" s="126"/>
      <c r="Q71" s="39">
        <v>271228</v>
      </c>
      <c r="R71" s="40">
        <v>1</v>
      </c>
      <c r="S71" s="39">
        <v>304838</v>
      </c>
      <c r="T71" s="40">
        <v>1</v>
      </c>
      <c r="U71" s="41">
        <v>-0.11025528313399247</v>
      </c>
      <c r="V71" s="59"/>
    </row>
    <row r="72" spans="2:22" x14ac:dyDescent="0.25">
      <c r="B72" s="50" t="s">
        <v>72</v>
      </c>
      <c r="O72" s="50" t="s">
        <v>72</v>
      </c>
    </row>
    <row r="73" spans="2:22" x14ac:dyDescent="0.25">
      <c r="B73" s="51" t="s">
        <v>71</v>
      </c>
      <c r="O73" s="51" t="s">
        <v>71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L10:L11"/>
    <mergeCell ref="J44:L44"/>
    <mergeCell ref="I47:I48"/>
    <mergeCell ref="I45:I46"/>
    <mergeCell ref="J43:L43"/>
    <mergeCell ref="J45:J46"/>
    <mergeCell ref="B71:C71"/>
    <mergeCell ref="B69:C69"/>
    <mergeCell ref="B70:C70"/>
    <mergeCell ref="B32:C32"/>
    <mergeCell ref="B33:C33"/>
    <mergeCell ref="B34:C34"/>
    <mergeCell ref="B46:B48"/>
    <mergeCell ref="K45:K46"/>
    <mergeCell ref="J10:J11"/>
    <mergeCell ref="C43:C45"/>
    <mergeCell ref="D45:E46"/>
    <mergeCell ref="C46:C48"/>
    <mergeCell ref="H47:H48"/>
    <mergeCell ref="F45:G46"/>
    <mergeCell ref="H45:H46"/>
    <mergeCell ref="K47:K48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L47:L48"/>
    <mergeCell ref="K10:K11"/>
    <mergeCell ref="J47:J48"/>
    <mergeCell ref="D7:I7"/>
    <mergeCell ref="I8:I9"/>
    <mergeCell ref="I10:I11"/>
    <mergeCell ref="D43:I43"/>
    <mergeCell ref="D44:I44"/>
    <mergeCell ref="B40:L40"/>
    <mergeCell ref="B41:L41"/>
    <mergeCell ref="B43:B45"/>
    <mergeCell ref="J7:L7"/>
    <mergeCell ref="L45:L46"/>
    <mergeCell ref="B9:B11"/>
    <mergeCell ref="C9:C11"/>
    <mergeCell ref="H10:H11"/>
  </mergeCells>
  <conditionalFormatting sqref="I12:I31">
    <cfRule type="cellIs" dxfId="81" priority="42" operator="lessThan">
      <formula>0</formula>
    </cfRule>
    <cfRule type="cellIs" dxfId="80" priority="43" operator="equal">
      <formula>0</formula>
    </cfRule>
    <cfRule type="cellIs" dxfId="79" priority="44" operator="greaterThan">
      <formula>0</formula>
    </cfRule>
  </conditionalFormatting>
  <conditionalFormatting sqref="H33">
    <cfRule type="cellIs" dxfId="78" priority="41" operator="lessThan">
      <formula>0</formula>
    </cfRule>
  </conditionalFormatting>
  <conditionalFormatting sqref="H32">
    <cfRule type="cellIs" dxfId="77" priority="40" operator="lessThan">
      <formula>0</formula>
    </cfRule>
  </conditionalFormatting>
  <conditionalFormatting sqref="H12:H31">
    <cfRule type="cellIs" dxfId="76" priority="39" operator="lessThan">
      <formula>0</formula>
    </cfRule>
  </conditionalFormatting>
  <conditionalFormatting sqref="D12:E31 G12:H31">
    <cfRule type="cellIs" dxfId="75" priority="38" operator="equal">
      <formula>0</formula>
    </cfRule>
  </conditionalFormatting>
  <conditionalFormatting sqref="F12:F31">
    <cfRule type="cellIs" dxfId="74" priority="37" operator="equal">
      <formula>0</formula>
    </cfRule>
  </conditionalFormatting>
  <conditionalFormatting sqref="K33">
    <cfRule type="cellIs" dxfId="73" priority="36" operator="lessThan">
      <formula>0</formula>
    </cfRule>
  </conditionalFormatting>
  <conditionalFormatting sqref="K12:K31">
    <cfRule type="cellIs" dxfId="72" priority="35" operator="lessThan">
      <formula>0</formula>
    </cfRule>
  </conditionalFormatting>
  <conditionalFormatting sqref="J12:K31">
    <cfRule type="cellIs" dxfId="71" priority="34" operator="equal">
      <formula>0</formula>
    </cfRule>
  </conditionalFormatting>
  <conditionalFormatting sqref="L12:L31">
    <cfRule type="cellIs" dxfId="70" priority="31" operator="lessThan">
      <formula>0</formula>
    </cfRule>
    <cfRule type="cellIs" dxfId="69" priority="32" operator="equal">
      <formula>0</formula>
    </cfRule>
    <cfRule type="cellIs" dxfId="68" priority="33" operator="greaterThan">
      <formula>0</formula>
    </cfRule>
  </conditionalFormatting>
  <conditionalFormatting sqref="I49:I68">
    <cfRule type="cellIs" dxfId="67" priority="28" operator="lessThan">
      <formula>0</formula>
    </cfRule>
    <cfRule type="cellIs" dxfId="66" priority="29" operator="equal">
      <formula>0</formula>
    </cfRule>
    <cfRule type="cellIs" dxfId="65" priority="30" operator="greaterThan">
      <formula>0</formula>
    </cfRule>
  </conditionalFormatting>
  <conditionalFormatting sqref="H70">
    <cfRule type="cellIs" dxfId="64" priority="27" operator="lessThan">
      <formula>0</formula>
    </cfRule>
  </conditionalFormatting>
  <conditionalFormatting sqref="H69">
    <cfRule type="cellIs" dxfId="63" priority="26" operator="lessThan">
      <formula>0</formula>
    </cfRule>
  </conditionalFormatting>
  <conditionalFormatting sqref="H49:H68">
    <cfRule type="cellIs" dxfId="62" priority="25" operator="lessThan">
      <formula>0</formula>
    </cfRule>
  </conditionalFormatting>
  <conditionalFormatting sqref="D49:E68 G49:H68">
    <cfRule type="cellIs" dxfId="61" priority="24" operator="equal">
      <formula>0</formula>
    </cfRule>
  </conditionalFormatting>
  <conditionalFormatting sqref="F49:F68">
    <cfRule type="cellIs" dxfId="60" priority="23" operator="equal">
      <formula>0</formula>
    </cfRule>
  </conditionalFormatting>
  <conditionalFormatting sqref="K70">
    <cfRule type="cellIs" dxfId="59" priority="22" operator="lessThan">
      <formula>0</formula>
    </cfRule>
  </conditionalFormatting>
  <conditionalFormatting sqref="K49:K68">
    <cfRule type="cellIs" dxfId="58" priority="21" operator="lessThan">
      <formula>0</formula>
    </cfRule>
  </conditionalFormatting>
  <conditionalFormatting sqref="J49:K68">
    <cfRule type="cellIs" dxfId="57" priority="20" operator="equal">
      <formula>0</formula>
    </cfRule>
  </conditionalFormatting>
  <conditionalFormatting sqref="L49:L68">
    <cfRule type="cellIs" dxfId="56" priority="17" operator="lessThan">
      <formula>0</formula>
    </cfRule>
    <cfRule type="cellIs" dxfId="55" priority="18" operator="equal">
      <formula>0</formula>
    </cfRule>
    <cfRule type="cellIs" dxfId="54" priority="19" operator="greaterThan">
      <formula>0</formula>
    </cfRule>
  </conditionalFormatting>
  <conditionalFormatting sqref="V12:V31">
    <cfRule type="cellIs" dxfId="53" priority="14" operator="lessThan">
      <formula>0</formula>
    </cfRule>
    <cfRule type="cellIs" dxfId="52" priority="15" operator="equal">
      <formula>0</formula>
    </cfRule>
    <cfRule type="cellIs" dxfId="51" priority="16" operator="greaterThan">
      <formula>0</formula>
    </cfRule>
  </conditionalFormatting>
  <conditionalFormatting sqref="U33">
    <cfRule type="cellIs" dxfId="50" priority="13" operator="lessThan">
      <formula>0</formula>
    </cfRule>
  </conditionalFormatting>
  <conditionalFormatting sqref="U32">
    <cfRule type="cellIs" dxfId="49" priority="12" operator="lessThan">
      <formula>0</formula>
    </cfRule>
  </conditionalFormatting>
  <conditionalFormatting sqref="U12:U31">
    <cfRule type="cellIs" dxfId="48" priority="11" operator="lessThan">
      <formula>0</formula>
    </cfRule>
  </conditionalFormatting>
  <conditionalFormatting sqref="Q12:R31 T12:U31">
    <cfRule type="cellIs" dxfId="47" priority="10" operator="equal">
      <formula>0</formula>
    </cfRule>
  </conditionalFormatting>
  <conditionalFormatting sqref="S12:S31">
    <cfRule type="cellIs" dxfId="46" priority="9" operator="equal">
      <formula>0</formula>
    </cfRule>
  </conditionalFormatting>
  <conditionalFormatting sqref="V49:V68">
    <cfRule type="cellIs" dxfId="45" priority="6" operator="lessThan">
      <formula>0</formula>
    </cfRule>
    <cfRule type="cellIs" dxfId="44" priority="7" operator="equal">
      <formula>0</formula>
    </cfRule>
    <cfRule type="cellIs" dxfId="43" priority="8" operator="greaterThan">
      <formula>0</formula>
    </cfRule>
  </conditionalFormatting>
  <conditionalFormatting sqref="U70">
    <cfRule type="cellIs" dxfId="42" priority="5" operator="lessThan">
      <formula>0</formula>
    </cfRule>
  </conditionalFormatting>
  <conditionalFormatting sqref="U69">
    <cfRule type="cellIs" dxfId="41" priority="4" operator="lessThan">
      <formula>0</formula>
    </cfRule>
  </conditionalFormatting>
  <conditionalFormatting sqref="U49:U68">
    <cfRule type="cellIs" dxfId="40" priority="3" operator="lessThan">
      <formula>0</formula>
    </cfRule>
  </conditionalFormatting>
  <conditionalFormatting sqref="Q49:R68 T49:U68">
    <cfRule type="cellIs" dxfId="39" priority="2" operator="equal">
      <formula>0</formula>
    </cfRule>
  </conditionalFormatting>
  <conditionalFormatting sqref="S49:S68">
    <cfRule type="cellIs" dxfId="3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RowHeight="15" x14ac:dyDescent="0.25"/>
  <cols>
    <col min="1" max="1" width="2" customWidth="1"/>
    <col min="2" max="2" width="8.140625" customWidth="1"/>
    <col min="3" max="3" width="20.28515625" customWidth="1"/>
    <col min="4" max="9" width="8.85546875" customWidth="1"/>
    <col min="10" max="10" width="9.42578125" customWidth="1"/>
    <col min="11" max="12" width="11.28515625" customWidth="1"/>
    <col min="13" max="14" width="8.85546875" customWidth="1"/>
    <col min="15" max="15" width="13.28515625" customWidth="1"/>
    <col min="16" max="16" width="9.42578125" customWidth="1"/>
    <col min="17" max="17" width="20.85546875" customWidth="1"/>
    <col min="18" max="22" width="11" customWidth="1"/>
    <col min="23" max="23" width="11.7109375" customWidth="1"/>
  </cols>
  <sheetData>
    <row r="1" spans="2:15" ht="18" x14ac:dyDescent="0.35">
      <c r="B1" s="24" t="s">
        <v>3</v>
      </c>
      <c r="D1" s="10"/>
      <c r="O1" s="48">
        <v>44897</v>
      </c>
    </row>
    <row r="2" spans="2:15" ht="14.45" customHeight="1" x14ac:dyDescent="0.25">
      <c r="B2" s="115" t="s">
        <v>68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2:15" ht="14.45" customHeight="1" x14ac:dyDescent="0.25">
      <c r="B3" s="116" t="s">
        <v>14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4.45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62" t="s">
        <v>4</v>
      </c>
    </row>
    <row r="5" spans="2:15" ht="14.45" customHeight="1" x14ac:dyDescent="0.25">
      <c r="B5" s="111" t="s">
        <v>0</v>
      </c>
      <c r="C5" s="113" t="s">
        <v>1</v>
      </c>
      <c r="D5" s="100" t="s">
        <v>126</v>
      </c>
      <c r="E5" s="100"/>
      <c r="F5" s="100"/>
      <c r="G5" s="100"/>
      <c r="H5" s="119"/>
      <c r="I5" s="120" t="s">
        <v>135</v>
      </c>
      <c r="J5" s="119"/>
      <c r="K5" s="120" t="s">
        <v>127</v>
      </c>
      <c r="L5" s="100"/>
      <c r="M5" s="100"/>
      <c r="N5" s="100"/>
      <c r="O5" s="101"/>
    </row>
    <row r="6" spans="2:15" ht="14.45" customHeight="1" thickBot="1" x14ac:dyDescent="0.3">
      <c r="B6" s="112"/>
      <c r="C6" s="114"/>
      <c r="D6" s="117" t="s">
        <v>128</v>
      </c>
      <c r="E6" s="117"/>
      <c r="F6" s="117"/>
      <c r="G6" s="117"/>
      <c r="H6" s="118"/>
      <c r="I6" s="121" t="s">
        <v>120</v>
      </c>
      <c r="J6" s="118"/>
      <c r="K6" s="121" t="s">
        <v>129</v>
      </c>
      <c r="L6" s="117"/>
      <c r="M6" s="117"/>
      <c r="N6" s="117"/>
      <c r="O6" s="122"/>
    </row>
    <row r="7" spans="2:15" ht="14.45" customHeight="1" x14ac:dyDescent="0.25">
      <c r="B7" s="112"/>
      <c r="C7" s="114"/>
      <c r="D7" s="103">
        <v>2022</v>
      </c>
      <c r="E7" s="104"/>
      <c r="F7" s="103">
        <v>2021</v>
      </c>
      <c r="G7" s="104"/>
      <c r="H7" s="92" t="s">
        <v>5</v>
      </c>
      <c r="I7" s="123">
        <v>2022</v>
      </c>
      <c r="J7" s="123" t="s">
        <v>121</v>
      </c>
      <c r="K7" s="103">
        <v>2022</v>
      </c>
      <c r="L7" s="104"/>
      <c r="M7" s="103">
        <v>2021</v>
      </c>
      <c r="N7" s="104"/>
      <c r="O7" s="92" t="s">
        <v>5</v>
      </c>
    </row>
    <row r="8" spans="2:15" ht="14.45" customHeight="1" thickBot="1" x14ac:dyDescent="0.3">
      <c r="B8" s="109" t="s">
        <v>6</v>
      </c>
      <c r="C8" s="107" t="s">
        <v>7</v>
      </c>
      <c r="D8" s="105"/>
      <c r="E8" s="106"/>
      <c r="F8" s="105"/>
      <c r="G8" s="106"/>
      <c r="H8" s="93"/>
      <c r="I8" s="124"/>
      <c r="J8" s="124"/>
      <c r="K8" s="105"/>
      <c r="L8" s="106"/>
      <c r="M8" s="105"/>
      <c r="N8" s="106"/>
      <c r="O8" s="93"/>
    </row>
    <row r="9" spans="2:15" ht="14.45" customHeight="1" x14ac:dyDescent="0.25">
      <c r="B9" s="109"/>
      <c r="C9" s="107"/>
      <c r="D9" s="42" t="s">
        <v>8</v>
      </c>
      <c r="E9" s="47" t="s">
        <v>2</v>
      </c>
      <c r="F9" s="42" t="s">
        <v>8</v>
      </c>
      <c r="G9" s="47" t="s">
        <v>2</v>
      </c>
      <c r="H9" s="94" t="s">
        <v>9</v>
      </c>
      <c r="I9" s="45" t="s">
        <v>8</v>
      </c>
      <c r="J9" s="90" t="s">
        <v>122</v>
      </c>
      <c r="K9" s="42" t="s">
        <v>8</v>
      </c>
      <c r="L9" s="47" t="s">
        <v>2</v>
      </c>
      <c r="M9" s="42" t="s">
        <v>8</v>
      </c>
      <c r="N9" s="47" t="s">
        <v>2</v>
      </c>
      <c r="O9" s="94" t="s">
        <v>9</v>
      </c>
    </row>
    <row r="10" spans="2:15" ht="14.45" customHeight="1" thickBot="1" x14ac:dyDescent="0.3">
      <c r="B10" s="110"/>
      <c r="C10" s="108"/>
      <c r="D10" s="43" t="s">
        <v>10</v>
      </c>
      <c r="E10" s="44" t="s">
        <v>11</v>
      </c>
      <c r="F10" s="43" t="s">
        <v>10</v>
      </c>
      <c r="G10" s="44" t="s">
        <v>11</v>
      </c>
      <c r="H10" s="95"/>
      <c r="I10" s="46" t="s">
        <v>10</v>
      </c>
      <c r="J10" s="91"/>
      <c r="K10" s="43" t="s">
        <v>10</v>
      </c>
      <c r="L10" s="44" t="s">
        <v>11</v>
      </c>
      <c r="M10" s="43" t="s">
        <v>10</v>
      </c>
      <c r="N10" s="44" t="s">
        <v>11</v>
      </c>
      <c r="O10" s="95"/>
    </row>
    <row r="11" spans="2:15" ht="14.45" customHeight="1" thickBot="1" x14ac:dyDescent="0.3">
      <c r="B11" s="30">
        <v>1</v>
      </c>
      <c r="C11" s="31" t="s">
        <v>25</v>
      </c>
      <c r="D11" s="32">
        <v>1036</v>
      </c>
      <c r="E11" s="33">
        <v>0.18764716536859263</v>
      </c>
      <c r="F11" s="32">
        <v>1178</v>
      </c>
      <c r="G11" s="33">
        <v>0.19646430953969313</v>
      </c>
      <c r="H11" s="34">
        <v>-0.12054329371816641</v>
      </c>
      <c r="I11" s="32">
        <v>893</v>
      </c>
      <c r="J11" s="34">
        <v>0.16013437849944001</v>
      </c>
      <c r="K11" s="32">
        <v>11745</v>
      </c>
      <c r="L11" s="33">
        <v>0.20785035482329622</v>
      </c>
      <c r="M11" s="32">
        <v>12898</v>
      </c>
      <c r="N11" s="33">
        <v>0.19404826382620208</v>
      </c>
      <c r="O11" s="34">
        <v>-8.9393704450302369E-2</v>
      </c>
    </row>
    <row r="12" spans="2:15" ht="14.45" customHeight="1" thickBot="1" x14ac:dyDescent="0.3">
      <c r="B12" s="54">
        <v>2</v>
      </c>
      <c r="C12" s="55" t="s">
        <v>22</v>
      </c>
      <c r="D12" s="52">
        <v>690</v>
      </c>
      <c r="E12" s="56">
        <v>0.12497735917406266</v>
      </c>
      <c r="F12" s="52">
        <v>893</v>
      </c>
      <c r="G12" s="56">
        <v>0.14893262174783189</v>
      </c>
      <c r="H12" s="53">
        <v>-0.22732362821948493</v>
      </c>
      <c r="I12" s="52">
        <v>517</v>
      </c>
      <c r="J12" s="53">
        <v>0.33462282398452614</v>
      </c>
      <c r="K12" s="52">
        <v>8006</v>
      </c>
      <c r="L12" s="56">
        <v>0.14168156157644185</v>
      </c>
      <c r="M12" s="52">
        <v>9030</v>
      </c>
      <c r="N12" s="56">
        <v>0.13585484744538726</v>
      </c>
      <c r="O12" s="53">
        <v>-0.11339977851605754</v>
      </c>
    </row>
    <row r="13" spans="2:15" ht="14.45" customHeight="1" thickBot="1" x14ac:dyDescent="0.3">
      <c r="B13" s="30">
        <v>3</v>
      </c>
      <c r="C13" s="31" t="s">
        <v>51</v>
      </c>
      <c r="D13" s="32">
        <v>551</v>
      </c>
      <c r="E13" s="33">
        <v>9.9800760731751495E-2</v>
      </c>
      <c r="F13" s="32">
        <v>444</v>
      </c>
      <c r="G13" s="33">
        <v>7.4049366244162779E-2</v>
      </c>
      <c r="H13" s="34">
        <v>0.24099099099099108</v>
      </c>
      <c r="I13" s="32">
        <v>565</v>
      </c>
      <c r="J13" s="34">
        <v>-2.4778761061946875E-2</v>
      </c>
      <c r="K13" s="32">
        <v>6426</v>
      </c>
      <c r="L13" s="33">
        <v>0.11372042401826322</v>
      </c>
      <c r="M13" s="32">
        <v>6062</v>
      </c>
      <c r="N13" s="33">
        <v>9.1201781308298729E-2</v>
      </c>
      <c r="O13" s="34">
        <v>6.004618937644346E-2</v>
      </c>
    </row>
    <row r="14" spans="2:15" ht="14.45" customHeight="1" thickBot="1" x14ac:dyDescent="0.3">
      <c r="B14" s="54">
        <v>4</v>
      </c>
      <c r="C14" s="55" t="s">
        <v>27</v>
      </c>
      <c r="D14" s="52">
        <v>791</v>
      </c>
      <c r="E14" s="56">
        <v>0.14327114653142548</v>
      </c>
      <c r="F14" s="52">
        <v>807</v>
      </c>
      <c r="G14" s="56">
        <v>0.13458972648432288</v>
      </c>
      <c r="H14" s="53">
        <v>-1.9826517967781898E-2</v>
      </c>
      <c r="I14" s="52">
        <v>677</v>
      </c>
      <c r="J14" s="53">
        <v>0.16838995568685378</v>
      </c>
      <c r="K14" s="52">
        <v>6078</v>
      </c>
      <c r="L14" s="56">
        <v>0.10756189498646185</v>
      </c>
      <c r="M14" s="52">
        <v>8283</v>
      </c>
      <c r="N14" s="56">
        <v>0.12461635674309442</v>
      </c>
      <c r="O14" s="53">
        <v>-0.26620789568996739</v>
      </c>
    </row>
    <row r="15" spans="2:15" ht="14.45" customHeight="1" thickBot="1" x14ac:dyDescent="0.3">
      <c r="B15" s="30">
        <v>5</v>
      </c>
      <c r="C15" s="31" t="s">
        <v>32</v>
      </c>
      <c r="D15" s="32">
        <v>645</v>
      </c>
      <c r="E15" s="33">
        <v>0.1168266618366238</v>
      </c>
      <c r="F15" s="32">
        <v>410</v>
      </c>
      <c r="G15" s="33">
        <v>6.8378919279519682E-2</v>
      </c>
      <c r="H15" s="34">
        <v>0.57317073170731714</v>
      </c>
      <c r="I15" s="32">
        <v>604</v>
      </c>
      <c r="J15" s="34">
        <v>6.7880794701986824E-2</v>
      </c>
      <c r="K15" s="32">
        <v>5293</v>
      </c>
      <c r="L15" s="33">
        <v>9.3669810819898419E-2</v>
      </c>
      <c r="M15" s="32">
        <v>5422</v>
      </c>
      <c r="N15" s="33">
        <v>8.1573087801648916E-2</v>
      </c>
      <c r="O15" s="34">
        <v>-2.3791958686831483E-2</v>
      </c>
    </row>
    <row r="16" spans="2:15" ht="14.45" customHeight="1" thickBot="1" x14ac:dyDescent="0.3">
      <c r="B16" s="54">
        <v>6</v>
      </c>
      <c r="C16" s="55" t="s">
        <v>20</v>
      </c>
      <c r="D16" s="52">
        <v>460</v>
      </c>
      <c r="E16" s="56">
        <v>8.3318239449375109E-2</v>
      </c>
      <c r="F16" s="52">
        <v>313</v>
      </c>
      <c r="G16" s="56">
        <v>5.2201467645096734E-2</v>
      </c>
      <c r="H16" s="53">
        <v>0.46964856230031948</v>
      </c>
      <c r="I16" s="52">
        <v>337</v>
      </c>
      <c r="J16" s="53">
        <v>0.36498516320474783</v>
      </c>
      <c r="K16" s="52">
        <v>4225</v>
      </c>
      <c r="L16" s="56">
        <v>7.4769497584370084E-2</v>
      </c>
      <c r="M16" s="52">
        <v>4479</v>
      </c>
      <c r="N16" s="56">
        <v>6.7385809712944569E-2</v>
      </c>
      <c r="O16" s="53">
        <v>-5.6709086849743295E-2</v>
      </c>
    </row>
    <row r="17" spans="2:23" ht="14.45" customHeight="1" thickBot="1" x14ac:dyDescent="0.3">
      <c r="B17" s="30">
        <v>7</v>
      </c>
      <c r="C17" s="31" t="s">
        <v>19</v>
      </c>
      <c r="D17" s="32">
        <v>399</v>
      </c>
      <c r="E17" s="33">
        <v>7.2269516391957972E-2</v>
      </c>
      <c r="F17" s="32">
        <v>435</v>
      </c>
      <c r="G17" s="33">
        <v>7.2548365577051369E-2</v>
      </c>
      <c r="H17" s="34">
        <v>-8.2758620689655227E-2</v>
      </c>
      <c r="I17" s="32">
        <v>551</v>
      </c>
      <c r="J17" s="34">
        <v>-0.27586206896551724</v>
      </c>
      <c r="K17" s="32">
        <v>3908</v>
      </c>
      <c r="L17" s="33">
        <v>6.9159573150229178E-2</v>
      </c>
      <c r="M17" s="32">
        <v>4848</v>
      </c>
      <c r="N17" s="33">
        <v>7.2937353312872363E-2</v>
      </c>
      <c r="O17" s="34">
        <v>-0.19389438943894388</v>
      </c>
    </row>
    <row r="18" spans="2:23" ht="14.45" customHeight="1" thickBot="1" x14ac:dyDescent="0.3">
      <c r="B18" s="54">
        <v>8</v>
      </c>
      <c r="C18" s="55" t="s">
        <v>21</v>
      </c>
      <c r="D18" s="52">
        <v>361</v>
      </c>
      <c r="E18" s="56">
        <v>6.5386705307009602E-2</v>
      </c>
      <c r="F18" s="52">
        <v>516</v>
      </c>
      <c r="G18" s="56">
        <v>8.6057371581054032E-2</v>
      </c>
      <c r="H18" s="53">
        <v>-0.30038759689922478</v>
      </c>
      <c r="I18" s="52">
        <v>294</v>
      </c>
      <c r="J18" s="53">
        <v>0.22789115646258495</v>
      </c>
      <c r="K18" s="52">
        <v>3651</v>
      </c>
      <c r="L18" s="56">
        <v>6.4611464066398852E-2</v>
      </c>
      <c r="M18" s="52">
        <v>3562</v>
      </c>
      <c r="N18" s="56">
        <v>5.3589697297947887E-2</v>
      </c>
      <c r="O18" s="53">
        <v>2.4985962942167372E-2</v>
      </c>
    </row>
    <row r="19" spans="2:23" ht="14.45" customHeight="1" thickBot="1" x14ac:dyDescent="0.3">
      <c r="B19" s="30">
        <v>9</v>
      </c>
      <c r="C19" s="31" t="s">
        <v>28</v>
      </c>
      <c r="D19" s="32">
        <v>211</v>
      </c>
      <c r="E19" s="33">
        <v>3.8217714182213369E-2</v>
      </c>
      <c r="F19" s="32">
        <v>330</v>
      </c>
      <c r="G19" s="33">
        <v>5.5036691127418276E-2</v>
      </c>
      <c r="H19" s="34">
        <v>-0.3606060606060606</v>
      </c>
      <c r="I19" s="32">
        <v>147</v>
      </c>
      <c r="J19" s="34">
        <v>0.43537414965986398</v>
      </c>
      <c r="K19" s="32">
        <v>2352</v>
      </c>
      <c r="L19" s="33">
        <v>4.1623161732174778E-2</v>
      </c>
      <c r="M19" s="32">
        <v>3667</v>
      </c>
      <c r="N19" s="33">
        <v>5.516940482638262E-2</v>
      </c>
      <c r="O19" s="34">
        <v>-0.35860376329424593</v>
      </c>
    </row>
    <row r="20" spans="2:23" ht="14.45" customHeight="1" thickBot="1" x14ac:dyDescent="0.3">
      <c r="B20" s="54">
        <v>10</v>
      </c>
      <c r="C20" s="55" t="s">
        <v>29</v>
      </c>
      <c r="D20" s="52">
        <v>58</v>
      </c>
      <c r="E20" s="56">
        <v>1.050534323492121E-2</v>
      </c>
      <c r="F20" s="52">
        <v>200</v>
      </c>
      <c r="G20" s="56">
        <v>3.3355570380253503E-2</v>
      </c>
      <c r="H20" s="53">
        <v>-0.71</v>
      </c>
      <c r="I20" s="52">
        <v>81</v>
      </c>
      <c r="J20" s="53">
        <v>-0.28395061728395066</v>
      </c>
      <c r="K20" s="52">
        <v>1257</v>
      </c>
      <c r="L20" s="56">
        <v>2.2245031589006672E-2</v>
      </c>
      <c r="M20" s="52">
        <v>2853</v>
      </c>
      <c r="N20" s="56">
        <v>4.2922910272612386E-2</v>
      </c>
      <c r="O20" s="53">
        <v>-0.55941114616193488</v>
      </c>
    </row>
    <row r="21" spans="2:23" ht="14.45" customHeight="1" thickBot="1" x14ac:dyDescent="0.3">
      <c r="B21" s="30">
        <v>11</v>
      </c>
      <c r="C21" s="31" t="s">
        <v>56</v>
      </c>
      <c r="D21" s="32">
        <v>70</v>
      </c>
      <c r="E21" s="33">
        <v>1.2678862524904909E-2</v>
      </c>
      <c r="F21" s="32">
        <v>43</v>
      </c>
      <c r="G21" s="33">
        <v>7.1714476317545029E-3</v>
      </c>
      <c r="H21" s="34">
        <v>0.62790697674418605</v>
      </c>
      <c r="I21" s="32">
        <v>83</v>
      </c>
      <c r="J21" s="34">
        <v>-0.15662650602409633</v>
      </c>
      <c r="K21" s="32">
        <v>632</v>
      </c>
      <c r="L21" s="33">
        <v>1.1184455023271454E-2</v>
      </c>
      <c r="M21" s="32">
        <v>779</v>
      </c>
      <c r="N21" s="33">
        <v>1.1719925377625324E-2</v>
      </c>
      <c r="O21" s="34">
        <v>-0.18870346598202825</v>
      </c>
    </row>
    <row r="22" spans="2:23" ht="14.45" customHeight="1" thickBot="1" x14ac:dyDescent="0.3">
      <c r="B22" s="54">
        <v>12</v>
      </c>
      <c r="C22" s="55" t="s">
        <v>31</v>
      </c>
      <c r="D22" s="52">
        <v>34</v>
      </c>
      <c r="E22" s="56">
        <v>6.1583046549538124E-3</v>
      </c>
      <c r="F22" s="52">
        <v>48</v>
      </c>
      <c r="G22" s="56">
        <v>8.0053368912608412E-3</v>
      </c>
      <c r="H22" s="53">
        <v>-0.29166666666666663</v>
      </c>
      <c r="I22" s="52">
        <v>54</v>
      </c>
      <c r="J22" s="53">
        <v>-0.37037037037037035</v>
      </c>
      <c r="K22" s="52">
        <v>405</v>
      </c>
      <c r="L22" s="56">
        <v>7.1672536145964217E-3</v>
      </c>
      <c r="M22" s="52">
        <v>432</v>
      </c>
      <c r="N22" s="56">
        <v>6.4993681169886264E-3</v>
      </c>
      <c r="O22" s="53">
        <v>-6.25E-2</v>
      </c>
    </row>
    <row r="23" spans="2:23" ht="14.45" customHeight="1" thickBot="1" x14ac:dyDescent="0.3">
      <c r="B23" s="30">
        <v>13</v>
      </c>
      <c r="C23" s="31" t="s">
        <v>90</v>
      </c>
      <c r="D23" s="32">
        <v>32</v>
      </c>
      <c r="E23" s="33">
        <v>5.7960514399565295E-3</v>
      </c>
      <c r="F23" s="32">
        <v>29</v>
      </c>
      <c r="G23" s="33">
        <v>4.836557705136758E-3</v>
      </c>
      <c r="H23" s="34">
        <v>0.10344827586206895</v>
      </c>
      <c r="I23" s="32">
        <v>29</v>
      </c>
      <c r="J23" s="34">
        <v>0.10344827586206895</v>
      </c>
      <c r="K23" s="32">
        <v>388</v>
      </c>
      <c r="L23" s="33">
        <v>6.8664059320084235E-3</v>
      </c>
      <c r="M23" s="32">
        <v>304</v>
      </c>
      <c r="N23" s="33">
        <v>4.5736294156586629E-3</v>
      </c>
      <c r="O23" s="34">
        <v>0.27631578947368429</v>
      </c>
    </row>
    <row r="24" spans="2:23" ht="14.45" customHeight="1" thickBot="1" x14ac:dyDescent="0.3">
      <c r="B24" s="54">
        <v>14</v>
      </c>
      <c r="C24" s="55" t="s">
        <v>105</v>
      </c>
      <c r="D24" s="52">
        <v>20</v>
      </c>
      <c r="E24" s="56">
        <v>3.622532149972831E-3</v>
      </c>
      <c r="F24" s="52">
        <v>12</v>
      </c>
      <c r="G24" s="56">
        <v>2.0013342228152103E-3</v>
      </c>
      <c r="H24" s="53">
        <v>0.66666666666666674</v>
      </c>
      <c r="I24" s="52">
        <v>13</v>
      </c>
      <c r="J24" s="53">
        <v>0.53846153846153855</v>
      </c>
      <c r="K24" s="52">
        <v>260</v>
      </c>
      <c r="L24" s="56">
        <v>4.6011998513458508E-3</v>
      </c>
      <c r="M24" s="52">
        <v>278</v>
      </c>
      <c r="N24" s="56">
        <v>4.1824637419510136E-3</v>
      </c>
      <c r="O24" s="53">
        <v>-6.4748201438848962E-2</v>
      </c>
    </row>
    <row r="25" spans="2:23" ht="15.75" thickBot="1" x14ac:dyDescent="0.3">
      <c r="B25" s="30">
        <v>15</v>
      </c>
      <c r="C25" s="31" t="s">
        <v>89</v>
      </c>
      <c r="D25" s="32">
        <v>18</v>
      </c>
      <c r="E25" s="33">
        <v>3.2602789349755481E-3</v>
      </c>
      <c r="F25" s="32">
        <v>108</v>
      </c>
      <c r="G25" s="33">
        <v>1.801200800533689E-2</v>
      </c>
      <c r="H25" s="34">
        <v>-0.83333333333333337</v>
      </c>
      <c r="I25" s="32">
        <v>21</v>
      </c>
      <c r="J25" s="34">
        <v>-0.1428571428571429</v>
      </c>
      <c r="K25" s="32">
        <v>227</v>
      </c>
      <c r="L25" s="33">
        <v>4.0172014086750311E-3</v>
      </c>
      <c r="M25" s="32">
        <v>355</v>
      </c>
      <c r="N25" s="33">
        <v>5.3409159294698205E-3</v>
      </c>
      <c r="O25" s="34">
        <v>-0.3605633802816901</v>
      </c>
    </row>
    <row r="26" spans="2:23" ht="15.75" thickBot="1" x14ac:dyDescent="0.3">
      <c r="B26" s="96" t="s">
        <v>48</v>
      </c>
      <c r="C26" s="97"/>
      <c r="D26" s="35">
        <f>SUM(D11:D25)</f>
        <v>5376</v>
      </c>
      <c r="E26" s="36">
        <f>D26/D28</f>
        <v>0.97373664191269693</v>
      </c>
      <c r="F26" s="35">
        <f>SUM(F11:F25)</f>
        <v>5766</v>
      </c>
      <c r="G26" s="36">
        <f>F26/F28</f>
        <v>0.96164109406270848</v>
      </c>
      <c r="H26" s="37">
        <f>D26/F26-1</f>
        <v>-6.7637877211238262E-2</v>
      </c>
      <c r="I26" s="35">
        <f>SUM(I11:I25)</f>
        <v>4866</v>
      </c>
      <c r="J26" s="36">
        <f>D26/I26-1</f>
        <v>0.10480887792848326</v>
      </c>
      <c r="K26" s="35">
        <f>SUM(K11:K25)</f>
        <v>54853</v>
      </c>
      <c r="L26" s="36">
        <f>K26/K28</f>
        <v>0.97072929017643828</v>
      </c>
      <c r="M26" s="35">
        <f>SUM(M11:M25)</f>
        <v>63252</v>
      </c>
      <c r="N26" s="36">
        <f>M26/M28</f>
        <v>0.95161581512908466</v>
      </c>
      <c r="O26" s="37">
        <f>K26/M26-1</f>
        <v>-0.13278631505723137</v>
      </c>
    </row>
    <row r="27" spans="2:23" ht="15.75" thickBot="1" x14ac:dyDescent="0.3">
      <c r="B27" s="96" t="s">
        <v>12</v>
      </c>
      <c r="C27" s="97"/>
      <c r="D27" s="38">
        <f>D28-SUM(D11:D25)</f>
        <v>145</v>
      </c>
      <c r="E27" s="36">
        <f>D27/D28</f>
        <v>2.6263358087303026E-2</v>
      </c>
      <c r="F27" s="38">
        <f>F28-SUM(F11:F25)</f>
        <v>230</v>
      </c>
      <c r="G27" s="36">
        <f>F27/F28</f>
        <v>3.8358905937291528E-2</v>
      </c>
      <c r="H27" s="37">
        <f>D27/F27-1</f>
        <v>-0.36956521739130432</v>
      </c>
      <c r="I27" s="38">
        <f>I28-SUM(I11:I25)</f>
        <v>130</v>
      </c>
      <c r="J27" s="37">
        <f>D27/I27-1</f>
        <v>0.11538461538461542</v>
      </c>
      <c r="K27" s="38">
        <f>K28-SUM(K11:K25)</f>
        <v>1654</v>
      </c>
      <c r="L27" s="36">
        <f>K27/K28</f>
        <v>2.9270709823561683E-2</v>
      </c>
      <c r="M27" s="38">
        <f>M28-SUM(M11:M25)</f>
        <v>3216</v>
      </c>
      <c r="N27" s="36">
        <f>M27/M28</f>
        <v>4.838418487091533E-2</v>
      </c>
      <c r="O27" s="37">
        <f>K27/M27-1</f>
        <v>-0.48569651741293529</v>
      </c>
    </row>
    <row r="28" spans="2:23" ht="15.75" thickBot="1" x14ac:dyDescent="0.3">
      <c r="B28" s="125" t="s">
        <v>13</v>
      </c>
      <c r="C28" s="126"/>
      <c r="D28" s="39">
        <v>5521</v>
      </c>
      <c r="E28" s="40">
        <v>1</v>
      </c>
      <c r="F28" s="39">
        <v>5996</v>
      </c>
      <c r="G28" s="40">
        <v>0.99999999999999967</v>
      </c>
      <c r="H28" s="41">
        <v>-7.9219479653102054E-2</v>
      </c>
      <c r="I28" s="39">
        <v>4996</v>
      </c>
      <c r="J28" s="41">
        <v>0.10508406725380315</v>
      </c>
      <c r="K28" s="39">
        <v>56507</v>
      </c>
      <c r="L28" s="40">
        <v>1</v>
      </c>
      <c r="M28" s="39">
        <v>66468</v>
      </c>
      <c r="N28" s="40">
        <v>1.0000000000000002</v>
      </c>
      <c r="O28" s="41">
        <v>-0.14986158753084189</v>
      </c>
    </row>
    <row r="29" spans="2:23" x14ac:dyDescent="0.25">
      <c r="B29" t="s">
        <v>72</v>
      </c>
      <c r="C29" s="6"/>
      <c r="K29" s="141">
        <f>K28-M28</f>
        <v>-9961</v>
      </c>
    </row>
    <row r="30" spans="2:23" x14ac:dyDescent="0.25">
      <c r="B30" s="2" t="s">
        <v>71</v>
      </c>
    </row>
    <row r="31" spans="2:23" x14ac:dyDescent="0.25">
      <c r="B31" s="7"/>
    </row>
    <row r="32" spans="2:23" ht="15" customHeight="1" x14ac:dyDescent="0.25">
      <c r="B32" s="115" t="s">
        <v>123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6"/>
      <c r="P32" s="115" t="s">
        <v>102</v>
      </c>
      <c r="Q32" s="115"/>
      <c r="R32" s="115"/>
      <c r="S32" s="115"/>
      <c r="T32" s="115"/>
      <c r="U32" s="115"/>
      <c r="V32" s="115"/>
      <c r="W32" s="115"/>
    </row>
    <row r="33" spans="2:23" ht="15" customHeight="1" x14ac:dyDescent="0.25">
      <c r="B33" s="116" t="s">
        <v>124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6"/>
      <c r="P33" s="116" t="s">
        <v>103</v>
      </c>
      <c r="Q33" s="116"/>
      <c r="R33" s="116"/>
      <c r="S33" s="116"/>
      <c r="T33" s="116"/>
      <c r="U33" s="116"/>
      <c r="V33" s="116"/>
      <c r="W33" s="116"/>
    </row>
    <row r="34" spans="2:23" ht="15" customHeight="1" thickBot="1" x14ac:dyDescent="0.3">
      <c r="B34" s="5"/>
      <c r="C34" s="5"/>
      <c r="D34" s="5"/>
      <c r="E34" s="5"/>
      <c r="F34" s="5"/>
      <c r="G34" s="5"/>
      <c r="H34" s="5"/>
      <c r="I34" s="5"/>
      <c r="J34" s="5"/>
      <c r="K34" s="4"/>
      <c r="L34" s="62" t="s">
        <v>4</v>
      </c>
      <c r="P34" s="5"/>
      <c r="Q34" s="5"/>
      <c r="R34" s="5"/>
      <c r="S34" s="5"/>
      <c r="T34" s="5"/>
      <c r="U34" s="5"/>
      <c r="V34" s="5"/>
      <c r="W34" s="62" t="s">
        <v>4</v>
      </c>
    </row>
    <row r="35" spans="2:23" x14ac:dyDescent="0.25">
      <c r="B35" s="111" t="s">
        <v>0</v>
      </c>
      <c r="C35" s="113" t="s">
        <v>42</v>
      </c>
      <c r="D35" s="127" t="s">
        <v>126</v>
      </c>
      <c r="E35" s="100"/>
      <c r="F35" s="100"/>
      <c r="G35" s="100"/>
      <c r="H35" s="100"/>
      <c r="I35" s="101"/>
      <c r="J35" s="100" t="s">
        <v>135</v>
      </c>
      <c r="K35" s="100"/>
      <c r="L35" s="101"/>
      <c r="P35" s="111" t="s">
        <v>0</v>
      </c>
      <c r="Q35" s="113" t="s">
        <v>42</v>
      </c>
      <c r="R35" s="127" t="s">
        <v>127</v>
      </c>
      <c r="S35" s="100"/>
      <c r="T35" s="100"/>
      <c r="U35" s="100"/>
      <c r="V35" s="100"/>
      <c r="W35" s="101"/>
    </row>
    <row r="36" spans="2:23" ht="15" customHeight="1" thickBot="1" x14ac:dyDescent="0.3">
      <c r="B36" s="112"/>
      <c r="C36" s="114"/>
      <c r="D36" s="102" t="s">
        <v>128</v>
      </c>
      <c r="E36" s="98"/>
      <c r="F36" s="98"/>
      <c r="G36" s="98"/>
      <c r="H36" s="98"/>
      <c r="I36" s="99"/>
      <c r="J36" s="98" t="s">
        <v>120</v>
      </c>
      <c r="K36" s="98"/>
      <c r="L36" s="99"/>
      <c r="P36" s="112"/>
      <c r="Q36" s="114"/>
      <c r="R36" s="102" t="s">
        <v>138</v>
      </c>
      <c r="S36" s="98"/>
      <c r="T36" s="98"/>
      <c r="U36" s="98"/>
      <c r="V36" s="98"/>
      <c r="W36" s="99"/>
    </row>
    <row r="37" spans="2:23" ht="15" customHeight="1" x14ac:dyDescent="0.25">
      <c r="B37" s="112"/>
      <c r="C37" s="114"/>
      <c r="D37" s="103">
        <v>2022</v>
      </c>
      <c r="E37" s="104"/>
      <c r="F37" s="103">
        <v>2021</v>
      </c>
      <c r="G37" s="104"/>
      <c r="H37" s="92" t="s">
        <v>5</v>
      </c>
      <c r="I37" s="92" t="s">
        <v>49</v>
      </c>
      <c r="J37" s="92">
        <v>2022</v>
      </c>
      <c r="K37" s="92" t="s">
        <v>130</v>
      </c>
      <c r="L37" s="92" t="s">
        <v>136</v>
      </c>
      <c r="P37" s="112"/>
      <c r="Q37" s="114"/>
      <c r="R37" s="103">
        <v>2022</v>
      </c>
      <c r="S37" s="104"/>
      <c r="T37" s="103">
        <v>2021</v>
      </c>
      <c r="U37" s="104"/>
      <c r="V37" s="92" t="s">
        <v>5</v>
      </c>
      <c r="W37" s="92" t="s">
        <v>66</v>
      </c>
    </row>
    <row r="38" spans="2:23" ht="14.45" customHeight="1" thickBot="1" x14ac:dyDescent="0.3">
      <c r="B38" s="109" t="s">
        <v>6</v>
      </c>
      <c r="C38" s="107" t="s">
        <v>42</v>
      </c>
      <c r="D38" s="105"/>
      <c r="E38" s="106"/>
      <c r="F38" s="105"/>
      <c r="G38" s="106"/>
      <c r="H38" s="93"/>
      <c r="I38" s="93"/>
      <c r="J38" s="93"/>
      <c r="K38" s="93"/>
      <c r="L38" s="93"/>
      <c r="P38" s="109" t="s">
        <v>6</v>
      </c>
      <c r="Q38" s="107" t="s">
        <v>42</v>
      </c>
      <c r="R38" s="105"/>
      <c r="S38" s="106"/>
      <c r="T38" s="105"/>
      <c r="U38" s="106"/>
      <c r="V38" s="93"/>
      <c r="W38" s="93"/>
    </row>
    <row r="39" spans="2:23" ht="15" customHeight="1" x14ac:dyDescent="0.25">
      <c r="B39" s="109"/>
      <c r="C39" s="107"/>
      <c r="D39" s="42" t="s">
        <v>8</v>
      </c>
      <c r="E39" s="47" t="s">
        <v>2</v>
      </c>
      <c r="F39" s="42" t="s">
        <v>8</v>
      </c>
      <c r="G39" s="47" t="s">
        <v>2</v>
      </c>
      <c r="H39" s="94" t="s">
        <v>9</v>
      </c>
      <c r="I39" s="94" t="s">
        <v>50</v>
      </c>
      <c r="J39" s="94" t="s">
        <v>8</v>
      </c>
      <c r="K39" s="94" t="s">
        <v>131</v>
      </c>
      <c r="L39" s="94" t="s">
        <v>137</v>
      </c>
      <c r="P39" s="109"/>
      <c r="Q39" s="107"/>
      <c r="R39" s="42" t="s">
        <v>8</v>
      </c>
      <c r="S39" s="47" t="s">
        <v>2</v>
      </c>
      <c r="T39" s="42" t="s">
        <v>8</v>
      </c>
      <c r="U39" s="47" t="s">
        <v>2</v>
      </c>
      <c r="V39" s="94" t="s">
        <v>9</v>
      </c>
      <c r="W39" s="94" t="s">
        <v>67</v>
      </c>
    </row>
    <row r="40" spans="2:23" ht="14.25" customHeight="1" thickBot="1" x14ac:dyDescent="0.3">
      <c r="B40" s="110"/>
      <c r="C40" s="108"/>
      <c r="D40" s="43" t="s">
        <v>10</v>
      </c>
      <c r="E40" s="44" t="s">
        <v>11</v>
      </c>
      <c r="F40" s="43" t="s">
        <v>10</v>
      </c>
      <c r="G40" s="44" t="s">
        <v>11</v>
      </c>
      <c r="H40" s="95"/>
      <c r="I40" s="95"/>
      <c r="J40" s="95" t="s">
        <v>10</v>
      </c>
      <c r="K40" s="95"/>
      <c r="L40" s="95"/>
      <c r="P40" s="110"/>
      <c r="Q40" s="108"/>
      <c r="R40" s="43" t="s">
        <v>10</v>
      </c>
      <c r="S40" s="44" t="s">
        <v>11</v>
      </c>
      <c r="T40" s="43" t="s">
        <v>10</v>
      </c>
      <c r="U40" s="44" t="s">
        <v>11</v>
      </c>
      <c r="V40" s="95"/>
      <c r="W40" s="95"/>
    </row>
    <row r="41" spans="2:23" ht="15.75" thickBot="1" x14ac:dyDescent="0.3">
      <c r="B41" s="30">
        <v>1</v>
      </c>
      <c r="C41" s="31" t="s">
        <v>57</v>
      </c>
      <c r="D41" s="32">
        <v>853</v>
      </c>
      <c r="E41" s="33">
        <v>0.15450099619634125</v>
      </c>
      <c r="F41" s="32">
        <v>807</v>
      </c>
      <c r="G41" s="33">
        <v>0.13458972648432288</v>
      </c>
      <c r="H41" s="34">
        <v>5.7001239157373096E-2</v>
      </c>
      <c r="I41" s="60">
        <v>0</v>
      </c>
      <c r="J41" s="32">
        <v>681</v>
      </c>
      <c r="K41" s="34">
        <v>0.25256975036710716</v>
      </c>
      <c r="L41" s="60">
        <v>0</v>
      </c>
      <c r="P41" s="30">
        <v>1</v>
      </c>
      <c r="Q41" s="31" t="s">
        <v>57</v>
      </c>
      <c r="R41" s="32">
        <v>9127</v>
      </c>
      <c r="S41" s="33">
        <v>0.16151981170474455</v>
      </c>
      <c r="T41" s="32">
        <v>10219</v>
      </c>
      <c r="U41" s="33">
        <v>0.15374315460071011</v>
      </c>
      <c r="V41" s="34">
        <v>-0.10685977101477639</v>
      </c>
      <c r="W41" s="60">
        <v>0</v>
      </c>
    </row>
    <row r="42" spans="2:23" ht="15.75" thickBot="1" x14ac:dyDescent="0.3">
      <c r="B42" s="54">
        <v>2</v>
      </c>
      <c r="C42" s="55" t="s">
        <v>62</v>
      </c>
      <c r="D42" s="52">
        <v>556</v>
      </c>
      <c r="E42" s="56">
        <v>0.1007063937692447</v>
      </c>
      <c r="F42" s="52">
        <v>346</v>
      </c>
      <c r="G42" s="56">
        <v>5.770513675783856E-2</v>
      </c>
      <c r="H42" s="53">
        <v>0.60693641618497107</v>
      </c>
      <c r="I42" s="61">
        <v>3</v>
      </c>
      <c r="J42" s="52">
        <v>536</v>
      </c>
      <c r="K42" s="53">
        <v>3.7313432835820892E-2</v>
      </c>
      <c r="L42" s="61">
        <v>1</v>
      </c>
      <c r="P42" s="54">
        <v>2</v>
      </c>
      <c r="Q42" s="55" t="s">
        <v>58</v>
      </c>
      <c r="R42" s="52">
        <v>6426</v>
      </c>
      <c r="S42" s="56">
        <v>0.11372042401826322</v>
      </c>
      <c r="T42" s="52">
        <v>6062</v>
      </c>
      <c r="U42" s="56">
        <v>9.1201781308298729E-2</v>
      </c>
      <c r="V42" s="53">
        <v>6.004618937644346E-2</v>
      </c>
      <c r="W42" s="61">
        <v>0</v>
      </c>
    </row>
    <row r="43" spans="2:23" ht="15.75" thickBot="1" x14ac:dyDescent="0.3">
      <c r="B43" s="30">
        <v>3</v>
      </c>
      <c r="C43" s="31" t="s">
        <v>58</v>
      </c>
      <c r="D43" s="32">
        <v>551</v>
      </c>
      <c r="E43" s="33">
        <v>9.9800760731751495E-2</v>
      </c>
      <c r="F43" s="32">
        <v>444</v>
      </c>
      <c r="G43" s="33">
        <v>7.4049366244162779E-2</v>
      </c>
      <c r="H43" s="34">
        <v>0.24099099099099108</v>
      </c>
      <c r="I43" s="60">
        <v>0</v>
      </c>
      <c r="J43" s="32">
        <v>565</v>
      </c>
      <c r="K43" s="34">
        <v>-2.4778761061946875E-2</v>
      </c>
      <c r="L43" s="60">
        <v>-1</v>
      </c>
      <c r="P43" s="30">
        <v>3</v>
      </c>
      <c r="Q43" s="31" t="s">
        <v>62</v>
      </c>
      <c r="R43" s="32">
        <v>4431</v>
      </c>
      <c r="S43" s="33">
        <v>7.8415063620436404E-2</v>
      </c>
      <c r="T43" s="32">
        <v>4343</v>
      </c>
      <c r="U43" s="33">
        <v>6.5339712342781492E-2</v>
      </c>
      <c r="V43" s="34">
        <v>2.0262491365415691E-2</v>
      </c>
      <c r="W43" s="60">
        <v>1</v>
      </c>
    </row>
    <row r="44" spans="2:23" ht="15.75" thickBot="1" x14ac:dyDescent="0.3">
      <c r="B44" s="54">
        <v>4</v>
      </c>
      <c r="C44" s="55" t="s">
        <v>119</v>
      </c>
      <c r="D44" s="52">
        <v>352</v>
      </c>
      <c r="E44" s="56">
        <v>6.3756565839521828E-2</v>
      </c>
      <c r="F44" s="52">
        <v>245</v>
      </c>
      <c r="G44" s="56">
        <v>4.086057371581054E-2</v>
      </c>
      <c r="H44" s="53">
        <v>0.43673469387755093</v>
      </c>
      <c r="I44" s="61">
        <v>5</v>
      </c>
      <c r="J44" s="52">
        <v>302</v>
      </c>
      <c r="K44" s="53">
        <v>0.16556291390728473</v>
      </c>
      <c r="L44" s="61">
        <v>1</v>
      </c>
      <c r="P44" s="54">
        <v>4</v>
      </c>
      <c r="Q44" s="55" t="s">
        <v>59</v>
      </c>
      <c r="R44" s="52">
        <v>3044</v>
      </c>
      <c r="S44" s="56">
        <v>5.3869432105756808E-2</v>
      </c>
      <c r="T44" s="52">
        <v>3097</v>
      </c>
      <c r="U44" s="56">
        <v>4.6593849672022625E-2</v>
      </c>
      <c r="V44" s="53">
        <v>-1.7113335485954173E-2</v>
      </c>
      <c r="W44" s="61">
        <v>1</v>
      </c>
    </row>
    <row r="45" spans="2:23" ht="15.75" thickBot="1" x14ac:dyDescent="0.3">
      <c r="B45" s="30">
        <v>5</v>
      </c>
      <c r="C45" s="31" t="s">
        <v>106</v>
      </c>
      <c r="D45" s="32">
        <v>304</v>
      </c>
      <c r="E45" s="33">
        <v>5.5062488679587032E-2</v>
      </c>
      <c r="F45" s="32">
        <v>489</v>
      </c>
      <c r="G45" s="33">
        <v>8.1554369579719815E-2</v>
      </c>
      <c r="H45" s="34">
        <v>-0.37832310838445804</v>
      </c>
      <c r="I45" s="60">
        <v>-3</v>
      </c>
      <c r="J45" s="32">
        <v>261</v>
      </c>
      <c r="K45" s="34">
        <v>0.16475095785440619</v>
      </c>
      <c r="L45" s="60">
        <v>1</v>
      </c>
      <c r="P45" s="30">
        <v>5</v>
      </c>
      <c r="Q45" s="31" t="s">
        <v>106</v>
      </c>
      <c r="R45" s="32">
        <v>2231</v>
      </c>
      <c r="S45" s="33">
        <v>3.9481834109048437E-2</v>
      </c>
      <c r="T45" s="32">
        <v>4879</v>
      </c>
      <c r="U45" s="33">
        <v>7.3403743154600715E-2</v>
      </c>
      <c r="V45" s="34">
        <v>-0.54273416683746667</v>
      </c>
      <c r="W45" s="60">
        <v>-2</v>
      </c>
    </row>
    <row r="46" spans="2:23" ht="15.75" thickBot="1" x14ac:dyDescent="0.3">
      <c r="B46" s="54">
        <v>6</v>
      </c>
      <c r="C46" s="55" t="s">
        <v>70</v>
      </c>
      <c r="D46" s="52">
        <v>295</v>
      </c>
      <c r="E46" s="56">
        <v>5.3432349212099259E-2</v>
      </c>
      <c r="F46" s="52">
        <v>155</v>
      </c>
      <c r="G46" s="56">
        <v>2.5850567044696463E-2</v>
      </c>
      <c r="H46" s="53">
        <v>0.90322580645161299</v>
      </c>
      <c r="I46" s="61">
        <v>7</v>
      </c>
      <c r="J46" s="52">
        <v>224</v>
      </c>
      <c r="K46" s="53">
        <v>0.31696428571428581</v>
      </c>
      <c r="L46" s="61">
        <v>1</v>
      </c>
      <c r="P46" s="54">
        <v>6</v>
      </c>
      <c r="Q46" s="55" t="s">
        <v>76</v>
      </c>
      <c r="R46" s="52">
        <v>2054</v>
      </c>
      <c r="S46" s="56">
        <v>3.634947882563222E-2</v>
      </c>
      <c r="T46" s="52">
        <v>2210</v>
      </c>
      <c r="U46" s="56">
        <v>3.3249082265150144E-2</v>
      </c>
      <c r="V46" s="53">
        <v>-7.0588235294117618E-2</v>
      </c>
      <c r="W46" s="61">
        <v>1</v>
      </c>
    </row>
    <row r="47" spans="2:23" ht="15.75" thickBot="1" x14ac:dyDescent="0.3">
      <c r="B47" s="30">
        <v>7</v>
      </c>
      <c r="C47" s="31" t="s">
        <v>114</v>
      </c>
      <c r="D47" s="32">
        <v>212</v>
      </c>
      <c r="E47" s="33">
        <v>3.8398840789712008E-2</v>
      </c>
      <c r="F47" s="32">
        <v>182</v>
      </c>
      <c r="G47" s="33">
        <v>3.0353569046030687E-2</v>
      </c>
      <c r="H47" s="34">
        <v>0.16483516483516492</v>
      </c>
      <c r="I47" s="60">
        <v>3</v>
      </c>
      <c r="J47" s="32">
        <v>305</v>
      </c>
      <c r="K47" s="34">
        <v>-0.30491803278688523</v>
      </c>
      <c r="L47" s="60">
        <v>-3</v>
      </c>
      <c r="P47" s="30">
        <v>7</v>
      </c>
      <c r="Q47" s="31" t="s">
        <v>70</v>
      </c>
      <c r="R47" s="32">
        <v>1970</v>
      </c>
      <c r="S47" s="33">
        <v>3.4862937335197408E-2</v>
      </c>
      <c r="T47" s="32">
        <v>2200</v>
      </c>
      <c r="U47" s="33">
        <v>3.3098633929108744E-2</v>
      </c>
      <c r="V47" s="34">
        <v>-0.1045454545454545</v>
      </c>
      <c r="W47" s="60">
        <v>2</v>
      </c>
    </row>
    <row r="48" spans="2:23" ht="15.75" thickBot="1" x14ac:dyDescent="0.3">
      <c r="B48" s="54">
        <v>8</v>
      </c>
      <c r="C48" s="55" t="s">
        <v>76</v>
      </c>
      <c r="D48" s="52">
        <v>199</v>
      </c>
      <c r="E48" s="56">
        <v>3.6044194892229667E-2</v>
      </c>
      <c r="F48" s="52">
        <v>355</v>
      </c>
      <c r="G48" s="56">
        <v>5.920613742494997E-2</v>
      </c>
      <c r="H48" s="53">
        <v>-0.43943661971830983</v>
      </c>
      <c r="I48" s="61">
        <v>-4</v>
      </c>
      <c r="J48" s="52">
        <v>156</v>
      </c>
      <c r="K48" s="53">
        <v>0.27564102564102555</v>
      </c>
      <c r="L48" s="61">
        <v>0</v>
      </c>
      <c r="P48" s="54">
        <v>8</v>
      </c>
      <c r="Q48" s="55" t="s">
        <v>110</v>
      </c>
      <c r="R48" s="52">
        <v>1907</v>
      </c>
      <c r="S48" s="56">
        <v>3.3748031217371299E-2</v>
      </c>
      <c r="T48" s="52">
        <v>1995</v>
      </c>
      <c r="U48" s="56">
        <v>3.0014443040259974E-2</v>
      </c>
      <c r="V48" s="53">
        <v>-4.41102756892231E-2</v>
      </c>
      <c r="W48" s="61">
        <v>3</v>
      </c>
    </row>
    <row r="49" spans="2:23" ht="15.75" thickBot="1" x14ac:dyDescent="0.3">
      <c r="B49" s="30">
        <v>9</v>
      </c>
      <c r="C49" s="31" t="s">
        <v>116</v>
      </c>
      <c r="D49" s="32">
        <v>172</v>
      </c>
      <c r="E49" s="33">
        <v>3.1153776489766347E-2</v>
      </c>
      <c r="F49" s="32">
        <v>65</v>
      </c>
      <c r="G49" s="33">
        <v>1.0840560373582388E-2</v>
      </c>
      <c r="H49" s="34">
        <v>1.6461538461538461</v>
      </c>
      <c r="I49" s="60">
        <v>16</v>
      </c>
      <c r="J49" s="32">
        <v>143</v>
      </c>
      <c r="K49" s="34">
        <v>0.2027972027972027</v>
      </c>
      <c r="L49" s="60">
        <v>0</v>
      </c>
      <c r="P49" s="30">
        <v>9</v>
      </c>
      <c r="Q49" s="31" t="s">
        <v>114</v>
      </c>
      <c r="R49" s="32">
        <v>1891</v>
      </c>
      <c r="S49" s="33">
        <v>3.346488045728848E-2</v>
      </c>
      <c r="T49" s="32">
        <v>2209</v>
      </c>
      <c r="U49" s="33">
        <v>3.3234037431546008E-2</v>
      </c>
      <c r="V49" s="34">
        <v>-0.14395654142145764</v>
      </c>
      <c r="W49" s="60">
        <v>-1</v>
      </c>
    </row>
    <row r="50" spans="2:23" ht="15.75" thickBot="1" x14ac:dyDescent="0.3">
      <c r="B50" s="54">
        <v>10</v>
      </c>
      <c r="C50" s="55" t="s">
        <v>59</v>
      </c>
      <c r="D50" s="52">
        <v>166</v>
      </c>
      <c r="E50" s="56">
        <v>3.0067016844774499E-2</v>
      </c>
      <c r="F50" s="52">
        <v>287</v>
      </c>
      <c r="G50" s="56">
        <v>4.7865243495663776E-2</v>
      </c>
      <c r="H50" s="53">
        <v>-0.42160278745644597</v>
      </c>
      <c r="I50" s="61">
        <v>-4</v>
      </c>
      <c r="J50" s="52">
        <v>138</v>
      </c>
      <c r="K50" s="53">
        <v>0.20289855072463769</v>
      </c>
      <c r="L50" s="61">
        <v>2</v>
      </c>
      <c r="P50" s="54">
        <v>10</v>
      </c>
      <c r="Q50" s="55" t="s">
        <v>119</v>
      </c>
      <c r="R50" s="52">
        <v>1755</v>
      </c>
      <c r="S50" s="56">
        <v>3.1058098996584495E-2</v>
      </c>
      <c r="T50" s="52">
        <v>2072</v>
      </c>
      <c r="U50" s="56">
        <v>3.1172895227778781E-2</v>
      </c>
      <c r="V50" s="53">
        <v>-0.15299227799227799</v>
      </c>
      <c r="W50" s="61">
        <v>0</v>
      </c>
    </row>
    <row r="51" spans="2:23" ht="15.75" thickBot="1" x14ac:dyDescent="0.3">
      <c r="B51" s="96" t="s">
        <v>60</v>
      </c>
      <c r="C51" s="97"/>
      <c r="D51" s="35">
        <f>SUM(D41:D50)</f>
        <v>3660</v>
      </c>
      <c r="E51" s="36">
        <f>D51/D53</f>
        <v>0.6629233834450281</v>
      </c>
      <c r="F51" s="35">
        <f>SUM(F41:F50)</f>
        <v>3375</v>
      </c>
      <c r="G51" s="36">
        <f>F51/F53</f>
        <v>0.56287525016677786</v>
      </c>
      <c r="H51" s="37">
        <f>D51/F51-1</f>
        <v>8.4444444444444544E-2</v>
      </c>
      <c r="I51" s="57"/>
      <c r="J51" s="35">
        <f>SUM(J41:J50)</f>
        <v>3311</v>
      </c>
      <c r="K51" s="36">
        <f>D51/J51-1</f>
        <v>0.10540622168529135</v>
      </c>
      <c r="L51" s="35"/>
      <c r="P51" s="96" t="s">
        <v>60</v>
      </c>
      <c r="Q51" s="97"/>
      <c r="R51" s="35">
        <f>SUM(R41:R50)</f>
        <v>34836</v>
      </c>
      <c r="S51" s="36">
        <f>R51/R53</f>
        <v>0.61648999239032332</v>
      </c>
      <c r="T51" s="35">
        <f>SUM(T41:T50)</f>
        <v>39286</v>
      </c>
      <c r="U51" s="36">
        <f>T51/T53</f>
        <v>0.59105133297225732</v>
      </c>
      <c r="V51" s="37">
        <f>R51/T51-1</f>
        <v>-0.11327190347706562</v>
      </c>
      <c r="W51" s="57"/>
    </row>
    <row r="52" spans="2:23" ht="15.75" thickBot="1" x14ac:dyDescent="0.3">
      <c r="B52" s="96" t="s">
        <v>12</v>
      </c>
      <c r="C52" s="97"/>
      <c r="D52" s="38">
        <f>D53-D51</f>
        <v>1861</v>
      </c>
      <c r="E52" s="36">
        <f>D52/D53</f>
        <v>0.33707661655497195</v>
      </c>
      <c r="F52" s="38">
        <f>F53-F51</f>
        <v>2621</v>
      </c>
      <c r="G52" s="36">
        <f>F52/F53</f>
        <v>0.43712474983322214</v>
      </c>
      <c r="H52" s="37">
        <f>D52/F52-1</f>
        <v>-0.28996566196108353</v>
      </c>
      <c r="I52" s="58"/>
      <c r="J52" s="38">
        <f>J53-SUM(J41:J50)</f>
        <v>1685</v>
      </c>
      <c r="K52" s="37">
        <f>D52/J52-1</f>
        <v>0.10445103857566762</v>
      </c>
      <c r="L52" s="38"/>
      <c r="P52" s="96" t="s">
        <v>12</v>
      </c>
      <c r="Q52" s="97"/>
      <c r="R52" s="38">
        <f>R53-R51</f>
        <v>21671</v>
      </c>
      <c r="S52" s="36">
        <f>R52/R53</f>
        <v>0.38351000760967668</v>
      </c>
      <c r="T52" s="38">
        <f>T53-T51</f>
        <v>27182</v>
      </c>
      <c r="U52" s="36">
        <f>T52/T53</f>
        <v>0.40894866702774268</v>
      </c>
      <c r="V52" s="37">
        <f>R52/T52-1</f>
        <v>-0.20274446324773743</v>
      </c>
      <c r="W52" s="58"/>
    </row>
    <row r="53" spans="2:23" ht="15.75" thickBot="1" x14ac:dyDescent="0.3">
      <c r="B53" s="125" t="s">
        <v>35</v>
      </c>
      <c r="C53" s="126"/>
      <c r="D53" s="39">
        <v>5521</v>
      </c>
      <c r="E53" s="40">
        <v>1</v>
      </c>
      <c r="F53" s="39">
        <v>5996</v>
      </c>
      <c r="G53" s="40">
        <v>1</v>
      </c>
      <c r="H53" s="41">
        <v>-7.9219479653102054E-2</v>
      </c>
      <c r="I53" s="59"/>
      <c r="J53" s="39">
        <v>4996</v>
      </c>
      <c r="K53" s="41">
        <v>0.10508406725380315</v>
      </c>
      <c r="L53" s="39"/>
      <c r="P53" s="125" t="s">
        <v>35</v>
      </c>
      <c r="Q53" s="126"/>
      <c r="R53" s="39">
        <v>56507</v>
      </c>
      <c r="S53" s="40">
        <v>1</v>
      </c>
      <c r="T53" s="39">
        <v>66468</v>
      </c>
      <c r="U53" s="40">
        <v>1</v>
      </c>
      <c r="V53" s="41">
        <v>-0.14986158753084189</v>
      </c>
      <c r="W53" s="59"/>
    </row>
    <row r="54" spans="2:23" x14ac:dyDescent="0.25">
      <c r="B54" s="50" t="s">
        <v>72</v>
      </c>
      <c r="P54" s="50" t="s">
        <v>72</v>
      </c>
    </row>
    <row r="55" spans="2:23" x14ac:dyDescent="0.25">
      <c r="B55" s="51" t="s">
        <v>71</v>
      </c>
      <c r="P55" s="51" t="s">
        <v>71</v>
      </c>
    </row>
    <row r="63" spans="2:23" ht="15" customHeight="1" x14ac:dyDescent="0.25"/>
    <row r="65" ht="15" customHeight="1" x14ac:dyDescent="0.25"/>
  </sheetData>
  <mergeCells count="68">
    <mergeCell ref="P53:Q53"/>
    <mergeCell ref="P38:P40"/>
    <mergeCell ref="Q38:Q40"/>
    <mergeCell ref="V39:V40"/>
    <mergeCell ref="W39:W40"/>
    <mergeCell ref="P51:Q51"/>
    <mergeCell ref="P52:Q52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D36:I36"/>
    <mergeCell ref="J36:L36"/>
    <mergeCell ref="B26:C26"/>
    <mergeCell ref="B27:C27"/>
    <mergeCell ref="B28:C28"/>
    <mergeCell ref="B32:L32"/>
    <mergeCell ref="B33:L33"/>
    <mergeCell ref="B35:B37"/>
    <mergeCell ref="C35:C37"/>
    <mergeCell ref="D35:I35"/>
    <mergeCell ref="J35:L35"/>
    <mergeCell ref="D37:E38"/>
    <mergeCell ref="F37:G38"/>
    <mergeCell ref="J7:J8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</mergeCells>
  <conditionalFormatting sqref="J11:J25 O11:O25 H11:H25">
    <cfRule type="cellIs" dxfId="37" priority="29" operator="lessThan">
      <formula>0</formula>
    </cfRule>
  </conditionalFormatting>
  <conditionalFormatting sqref="L11:L25 N11:O25 D11:E25 G11:J25">
    <cfRule type="cellIs" dxfId="36" priority="28" operator="equal">
      <formula>0</formula>
    </cfRule>
  </conditionalFormatting>
  <conditionalFormatting sqref="F11:F25">
    <cfRule type="cellIs" dxfId="35" priority="27" operator="equal">
      <formula>0</formula>
    </cfRule>
  </conditionalFormatting>
  <conditionalFormatting sqref="K11:K25">
    <cfRule type="cellIs" dxfId="34" priority="26" operator="equal">
      <formula>0</formula>
    </cfRule>
  </conditionalFormatting>
  <conditionalFormatting sqref="M11:M25">
    <cfRule type="cellIs" dxfId="33" priority="25" operator="equal">
      <formula>0</formula>
    </cfRule>
  </conditionalFormatting>
  <conditionalFormatting sqref="H27 J27 O27">
    <cfRule type="cellIs" dxfId="32" priority="24" operator="lessThan">
      <formula>0</formula>
    </cfRule>
  </conditionalFormatting>
  <conditionalFormatting sqref="H26 O26">
    <cfRule type="cellIs" dxfId="31" priority="23" operator="lessThan">
      <formula>0</formula>
    </cfRule>
  </conditionalFormatting>
  <conditionalFormatting sqref="I41:I50">
    <cfRule type="cellIs" dxfId="30" priority="20" operator="lessThan">
      <formula>0</formula>
    </cfRule>
    <cfRule type="cellIs" dxfId="29" priority="21" operator="equal">
      <formula>0</formula>
    </cfRule>
    <cfRule type="cellIs" dxfId="28" priority="22" operator="greaterThan">
      <formula>0</formula>
    </cfRule>
  </conditionalFormatting>
  <conditionalFormatting sqref="H41:H50">
    <cfRule type="cellIs" dxfId="27" priority="19" operator="lessThan">
      <formula>0</formula>
    </cfRule>
  </conditionalFormatting>
  <conditionalFormatting sqref="D41:E50 G41:H50">
    <cfRule type="cellIs" dxfId="26" priority="18" operator="equal">
      <formula>0</formula>
    </cfRule>
  </conditionalFormatting>
  <conditionalFormatting sqref="F41:F50">
    <cfRule type="cellIs" dxfId="25" priority="17" operator="equal">
      <formula>0</formula>
    </cfRule>
  </conditionalFormatting>
  <conditionalFormatting sqref="K41:K50">
    <cfRule type="cellIs" dxfId="24" priority="16" operator="lessThan">
      <formula>0</formula>
    </cfRule>
  </conditionalFormatting>
  <conditionalFormatting sqref="J41:K50">
    <cfRule type="cellIs" dxfId="23" priority="15" operator="equal">
      <formula>0</formula>
    </cfRule>
  </conditionalFormatting>
  <conditionalFormatting sqref="L41:L50">
    <cfRule type="cellIs" dxfId="22" priority="12" operator="lessThan">
      <formula>0</formula>
    </cfRule>
    <cfRule type="cellIs" dxfId="21" priority="13" operator="equal">
      <formula>0</formula>
    </cfRule>
    <cfRule type="cellIs" dxfId="20" priority="14" operator="greaterThan">
      <formula>0</formula>
    </cfRule>
  </conditionalFormatting>
  <conditionalFormatting sqref="H52">
    <cfRule type="cellIs" dxfId="19" priority="11" operator="lessThan">
      <formula>0</formula>
    </cfRule>
  </conditionalFormatting>
  <conditionalFormatting sqref="H51">
    <cfRule type="cellIs" dxfId="18" priority="10" operator="lessThan">
      <formula>0</formula>
    </cfRule>
  </conditionalFormatting>
  <conditionalFormatting sqref="K52">
    <cfRule type="cellIs" dxfId="17" priority="9" operator="lessThan">
      <formula>0</formula>
    </cfRule>
  </conditionalFormatting>
  <conditionalFormatting sqref="W41:W50">
    <cfRule type="cellIs" dxfId="16" priority="6" operator="lessThan">
      <formula>0</formula>
    </cfRule>
    <cfRule type="cellIs" dxfId="15" priority="7" operator="equal">
      <formula>0</formula>
    </cfRule>
    <cfRule type="cellIs" dxfId="14" priority="8" operator="greaterThan">
      <formula>0</formula>
    </cfRule>
  </conditionalFormatting>
  <conditionalFormatting sqref="V41:V50">
    <cfRule type="cellIs" dxfId="13" priority="5" operator="lessThan">
      <formula>0</formula>
    </cfRule>
  </conditionalFormatting>
  <conditionalFormatting sqref="R41:S50 U41:V50">
    <cfRule type="cellIs" dxfId="12" priority="4" operator="equal">
      <formula>0</formula>
    </cfRule>
  </conditionalFormatting>
  <conditionalFormatting sqref="T41:T50">
    <cfRule type="cellIs" dxfId="11" priority="3" operator="equal">
      <formula>0</formula>
    </cfRule>
  </conditionalFormatting>
  <conditionalFormatting sqref="V52">
    <cfRule type="cellIs" dxfId="10" priority="2" operator="lessThan">
      <formula>0</formula>
    </cfRule>
  </conditionalFormatting>
  <conditionalFormatting sqref="V51">
    <cfRule type="cellIs" dxfId="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RowHeight="15" x14ac:dyDescent="0.25"/>
  <cols>
    <col min="1" max="1" width="1.85546875" customWidth="1"/>
    <col min="2" max="2" width="8.140625" customWidth="1"/>
    <col min="3" max="3" width="16" customWidth="1"/>
    <col min="4" max="9" width="8.85546875" customWidth="1"/>
    <col min="10" max="10" width="9.5703125" customWidth="1"/>
    <col min="11" max="14" width="8.85546875" customWidth="1"/>
    <col min="15" max="15" width="10.28515625" customWidth="1"/>
    <col min="17" max="17" width="17" bestFit="1" customWidth="1"/>
  </cols>
  <sheetData>
    <row r="1" spans="2:15" ht="18" x14ac:dyDescent="0.35">
      <c r="B1" s="24" t="s">
        <v>3</v>
      </c>
      <c r="D1" s="10"/>
      <c r="O1" s="48">
        <v>44897</v>
      </c>
    </row>
    <row r="2" spans="2:15" ht="14.45" customHeight="1" x14ac:dyDescent="0.25">
      <c r="B2" s="115" t="s">
        <v>15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2:15" ht="14.45" customHeight="1" x14ac:dyDescent="0.25">
      <c r="B3" s="116" t="s">
        <v>16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4.45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62" t="s">
        <v>4</v>
      </c>
    </row>
    <row r="5" spans="2:15" ht="14.45" customHeight="1" x14ac:dyDescent="0.25">
      <c r="B5" s="111" t="s">
        <v>0</v>
      </c>
      <c r="C5" s="113" t="s">
        <v>1</v>
      </c>
      <c r="D5" s="100" t="s">
        <v>126</v>
      </c>
      <c r="E5" s="100"/>
      <c r="F5" s="100"/>
      <c r="G5" s="100"/>
      <c r="H5" s="119"/>
      <c r="I5" s="120" t="s">
        <v>135</v>
      </c>
      <c r="J5" s="119"/>
      <c r="K5" s="120" t="s">
        <v>127</v>
      </c>
      <c r="L5" s="100"/>
      <c r="M5" s="100"/>
      <c r="N5" s="100"/>
      <c r="O5" s="101"/>
    </row>
    <row r="6" spans="2:15" ht="14.45" customHeight="1" thickBot="1" x14ac:dyDescent="0.3">
      <c r="B6" s="112"/>
      <c r="C6" s="114"/>
      <c r="D6" s="117" t="s">
        <v>128</v>
      </c>
      <c r="E6" s="117"/>
      <c r="F6" s="117"/>
      <c r="G6" s="117"/>
      <c r="H6" s="118"/>
      <c r="I6" s="121" t="s">
        <v>120</v>
      </c>
      <c r="J6" s="118"/>
      <c r="K6" s="121" t="s">
        <v>129</v>
      </c>
      <c r="L6" s="117"/>
      <c r="M6" s="117"/>
      <c r="N6" s="117"/>
      <c r="O6" s="122"/>
    </row>
    <row r="7" spans="2:15" ht="14.45" customHeight="1" x14ac:dyDescent="0.25">
      <c r="B7" s="112"/>
      <c r="C7" s="114"/>
      <c r="D7" s="103">
        <v>2022</v>
      </c>
      <c r="E7" s="104"/>
      <c r="F7" s="103">
        <v>2021</v>
      </c>
      <c r="G7" s="104"/>
      <c r="H7" s="92" t="s">
        <v>5</v>
      </c>
      <c r="I7" s="123">
        <v>2022</v>
      </c>
      <c r="J7" s="123" t="s">
        <v>121</v>
      </c>
      <c r="K7" s="103">
        <v>2022</v>
      </c>
      <c r="L7" s="104"/>
      <c r="M7" s="103">
        <v>2021</v>
      </c>
      <c r="N7" s="104"/>
      <c r="O7" s="92" t="s">
        <v>5</v>
      </c>
    </row>
    <row r="8" spans="2:15" ht="14.45" customHeight="1" thickBot="1" x14ac:dyDescent="0.3">
      <c r="B8" s="109" t="s">
        <v>6</v>
      </c>
      <c r="C8" s="107" t="s">
        <v>7</v>
      </c>
      <c r="D8" s="105"/>
      <c r="E8" s="106"/>
      <c r="F8" s="105"/>
      <c r="G8" s="106"/>
      <c r="H8" s="93"/>
      <c r="I8" s="124"/>
      <c r="J8" s="124"/>
      <c r="K8" s="105"/>
      <c r="L8" s="106"/>
      <c r="M8" s="105"/>
      <c r="N8" s="106"/>
      <c r="O8" s="93"/>
    </row>
    <row r="9" spans="2:15" ht="14.45" customHeight="1" x14ac:dyDescent="0.25">
      <c r="B9" s="109"/>
      <c r="C9" s="107"/>
      <c r="D9" s="42" t="s">
        <v>8</v>
      </c>
      <c r="E9" s="47" t="s">
        <v>2</v>
      </c>
      <c r="F9" s="42" t="s">
        <v>8</v>
      </c>
      <c r="G9" s="47" t="s">
        <v>2</v>
      </c>
      <c r="H9" s="94" t="s">
        <v>9</v>
      </c>
      <c r="I9" s="45" t="s">
        <v>8</v>
      </c>
      <c r="J9" s="90" t="s">
        <v>122</v>
      </c>
      <c r="K9" s="42" t="s">
        <v>8</v>
      </c>
      <c r="L9" s="47" t="s">
        <v>2</v>
      </c>
      <c r="M9" s="42" t="s">
        <v>8</v>
      </c>
      <c r="N9" s="47" t="s">
        <v>2</v>
      </c>
      <c r="O9" s="94" t="s">
        <v>9</v>
      </c>
    </row>
    <row r="10" spans="2:15" ht="14.45" customHeight="1" thickBot="1" x14ac:dyDescent="0.3">
      <c r="B10" s="110"/>
      <c r="C10" s="108"/>
      <c r="D10" s="43" t="s">
        <v>10</v>
      </c>
      <c r="E10" s="44" t="s">
        <v>11</v>
      </c>
      <c r="F10" s="43" t="s">
        <v>10</v>
      </c>
      <c r="G10" s="44" t="s">
        <v>11</v>
      </c>
      <c r="H10" s="95"/>
      <c r="I10" s="46" t="s">
        <v>10</v>
      </c>
      <c r="J10" s="91"/>
      <c r="K10" s="43" t="s">
        <v>10</v>
      </c>
      <c r="L10" s="44" t="s">
        <v>11</v>
      </c>
      <c r="M10" s="43" t="s">
        <v>10</v>
      </c>
      <c r="N10" s="44" t="s">
        <v>11</v>
      </c>
      <c r="O10" s="95"/>
    </row>
    <row r="11" spans="2:15" ht="14.45" customHeight="1" thickBot="1" x14ac:dyDescent="0.3">
      <c r="B11" s="30">
        <v>1</v>
      </c>
      <c r="C11" s="31" t="s">
        <v>20</v>
      </c>
      <c r="D11" s="32">
        <v>6747</v>
      </c>
      <c r="E11" s="33">
        <v>0.1698768789183473</v>
      </c>
      <c r="F11" s="32">
        <v>6110</v>
      </c>
      <c r="G11" s="33">
        <v>0.16101828914773625</v>
      </c>
      <c r="H11" s="34">
        <v>0.10425531914893615</v>
      </c>
      <c r="I11" s="32">
        <v>5585</v>
      </c>
      <c r="J11" s="34">
        <v>0.2080572963294538</v>
      </c>
      <c r="K11" s="32">
        <v>71106</v>
      </c>
      <c r="L11" s="33">
        <v>0.16183110900715547</v>
      </c>
      <c r="M11" s="32">
        <v>72231</v>
      </c>
      <c r="N11" s="33">
        <v>0.15144291249433905</v>
      </c>
      <c r="O11" s="34">
        <v>-1.5575030111724897E-2</v>
      </c>
    </row>
    <row r="12" spans="2:15" ht="14.45" customHeight="1" thickBot="1" x14ac:dyDescent="0.3">
      <c r="B12" s="54">
        <v>2</v>
      </c>
      <c r="C12" s="55" t="s">
        <v>18</v>
      </c>
      <c r="D12" s="52">
        <v>3653</v>
      </c>
      <c r="E12" s="56">
        <v>9.197572827756377E-2</v>
      </c>
      <c r="F12" s="52">
        <v>2415</v>
      </c>
      <c r="G12" s="56">
        <v>6.3643071733516049E-2</v>
      </c>
      <c r="H12" s="53">
        <v>0.51262939958592124</v>
      </c>
      <c r="I12" s="52">
        <v>3744</v>
      </c>
      <c r="J12" s="53">
        <v>-2.430555555555558E-2</v>
      </c>
      <c r="K12" s="52">
        <v>37586</v>
      </c>
      <c r="L12" s="56">
        <v>8.5542486754183134E-2</v>
      </c>
      <c r="M12" s="52">
        <v>42307</v>
      </c>
      <c r="N12" s="56">
        <v>8.8702846408024283E-2</v>
      </c>
      <c r="O12" s="53">
        <v>-0.11158909873070655</v>
      </c>
    </row>
    <row r="13" spans="2:15" ht="14.45" customHeight="1" thickBot="1" x14ac:dyDescent="0.3">
      <c r="B13" s="30">
        <v>3</v>
      </c>
      <c r="C13" s="31" t="s">
        <v>19</v>
      </c>
      <c r="D13" s="32">
        <v>3036</v>
      </c>
      <c r="E13" s="33">
        <v>7.6440818792960191E-2</v>
      </c>
      <c r="F13" s="32">
        <v>2651</v>
      </c>
      <c r="G13" s="33">
        <v>6.9862436093395874E-2</v>
      </c>
      <c r="H13" s="34">
        <v>0.14522821576763478</v>
      </c>
      <c r="I13" s="32">
        <v>2818</v>
      </c>
      <c r="J13" s="34">
        <v>7.735982966643018E-2</v>
      </c>
      <c r="K13" s="32">
        <v>32125</v>
      </c>
      <c r="L13" s="33">
        <v>7.3113722848351326E-2</v>
      </c>
      <c r="M13" s="32">
        <v>36254</v>
      </c>
      <c r="N13" s="33">
        <v>7.6011841862493504E-2</v>
      </c>
      <c r="O13" s="34">
        <v>-0.11389088100623379</v>
      </c>
    </row>
    <row r="14" spans="2:15" ht="14.45" customHeight="1" thickBot="1" x14ac:dyDescent="0.3">
      <c r="B14" s="54">
        <v>4</v>
      </c>
      <c r="C14" s="55" t="s">
        <v>23</v>
      </c>
      <c r="D14" s="52">
        <v>2708</v>
      </c>
      <c r="E14" s="56">
        <v>6.8182390412166075E-2</v>
      </c>
      <c r="F14" s="52">
        <v>1999</v>
      </c>
      <c r="G14" s="56">
        <v>5.2680124387287197E-2</v>
      </c>
      <c r="H14" s="53">
        <v>0.35467733866933471</v>
      </c>
      <c r="I14" s="52">
        <v>2635</v>
      </c>
      <c r="J14" s="53">
        <v>2.770398481973424E-2</v>
      </c>
      <c r="K14" s="52">
        <v>31593</v>
      </c>
      <c r="L14" s="56">
        <v>7.1902936838847117E-2</v>
      </c>
      <c r="M14" s="52">
        <v>30371</v>
      </c>
      <c r="N14" s="56">
        <v>6.3677267314111274E-2</v>
      </c>
      <c r="O14" s="53">
        <v>4.0235751210035975E-2</v>
      </c>
    </row>
    <row r="15" spans="2:15" ht="14.45" customHeight="1" thickBot="1" x14ac:dyDescent="0.3">
      <c r="B15" s="30">
        <v>5</v>
      </c>
      <c r="C15" s="31" t="s">
        <v>32</v>
      </c>
      <c r="D15" s="32">
        <v>2046</v>
      </c>
      <c r="E15" s="33">
        <v>5.1514464838734043E-2</v>
      </c>
      <c r="F15" s="32">
        <v>2008</v>
      </c>
      <c r="G15" s="33">
        <v>5.2917303536604648E-2</v>
      </c>
      <c r="H15" s="34">
        <v>1.8924302788844605E-2</v>
      </c>
      <c r="I15" s="32">
        <v>2269</v>
      </c>
      <c r="J15" s="34">
        <v>-9.8281181137064744E-2</v>
      </c>
      <c r="K15" s="32">
        <v>25038</v>
      </c>
      <c r="L15" s="33">
        <v>5.6984323507455893E-2</v>
      </c>
      <c r="M15" s="32">
        <v>23461</v>
      </c>
      <c r="N15" s="33">
        <v>4.9189436253543335E-2</v>
      </c>
      <c r="O15" s="34">
        <v>6.721793614935434E-2</v>
      </c>
    </row>
    <row r="16" spans="2:15" ht="14.45" customHeight="1" thickBot="1" x14ac:dyDescent="0.3">
      <c r="B16" s="54">
        <v>6</v>
      </c>
      <c r="C16" s="55" t="s">
        <v>24</v>
      </c>
      <c r="D16" s="52">
        <v>2128</v>
      </c>
      <c r="E16" s="56">
        <v>5.3579071933932576E-2</v>
      </c>
      <c r="F16" s="52">
        <v>2245</v>
      </c>
      <c r="G16" s="56">
        <v>5.9163021135297526E-2</v>
      </c>
      <c r="H16" s="53">
        <v>-5.2115812917594706E-2</v>
      </c>
      <c r="I16" s="52">
        <v>1721</v>
      </c>
      <c r="J16" s="53">
        <v>0.23649041255084247</v>
      </c>
      <c r="K16" s="52">
        <v>24999</v>
      </c>
      <c r="L16" s="56">
        <v>5.6895562878939605E-2</v>
      </c>
      <c r="M16" s="52">
        <v>24878</v>
      </c>
      <c r="N16" s="56">
        <v>5.2160385112128685E-2</v>
      </c>
      <c r="O16" s="53">
        <v>4.8637350269313817E-3</v>
      </c>
    </row>
    <row r="17" spans="2:15" ht="14.45" customHeight="1" thickBot="1" x14ac:dyDescent="0.3">
      <c r="B17" s="30">
        <v>7</v>
      </c>
      <c r="C17" s="31" t="s">
        <v>25</v>
      </c>
      <c r="D17" s="32">
        <v>2527</v>
      </c>
      <c r="E17" s="33">
        <v>6.3625147921544931E-2</v>
      </c>
      <c r="F17" s="32">
        <v>2507</v>
      </c>
      <c r="G17" s="33">
        <v>6.6067569704316667E-2</v>
      </c>
      <c r="H17" s="34">
        <v>7.9776625448744198E-3</v>
      </c>
      <c r="I17" s="32">
        <v>2197</v>
      </c>
      <c r="J17" s="34">
        <v>0.15020482476103769</v>
      </c>
      <c r="K17" s="32">
        <v>24972</v>
      </c>
      <c r="L17" s="33">
        <v>5.6834113213043713E-2</v>
      </c>
      <c r="M17" s="32">
        <v>27808</v>
      </c>
      <c r="N17" s="33">
        <v>5.8303560945336216E-2</v>
      </c>
      <c r="O17" s="34">
        <v>-0.10198504027617949</v>
      </c>
    </row>
    <row r="18" spans="2:15" ht="14.45" customHeight="1" thickBot="1" x14ac:dyDescent="0.3">
      <c r="B18" s="54">
        <v>8</v>
      </c>
      <c r="C18" s="55" t="s">
        <v>22</v>
      </c>
      <c r="D18" s="52">
        <v>1756</v>
      </c>
      <c r="E18" s="56">
        <v>4.4212805599617294E-2</v>
      </c>
      <c r="F18" s="52">
        <v>2562</v>
      </c>
      <c r="G18" s="56">
        <v>6.7516997839034421E-2</v>
      </c>
      <c r="H18" s="53">
        <v>-0.31459797033567527</v>
      </c>
      <c r="I18" s="52">
        <v>1781</v>
      </c>
      <c r="J18" s="53">
        <v>-1.4037057832678279E-2</v>
      </c>
      <c r="K18" s="52">
        <v>23737</v>
      </c>
      <c r="L18" s="56">
        <v>5.4023359976694642E-2</v>
      </c>
      <c r="M18" s="52">
        <v>26783</v>
      </c>
      <c r="N18" s="56">
        <v>5.6154497727234604E-2</v>
      </c>
      <c r="O18" s="53">
        <v>-0.11372885785759623</v>
      </c>
    </row>
    <row r="19" spans="2:15" ht="14.45" customHeight="1" thickBot="1" x14ac:dyDescent="0.3">
      <c r="B19" s="30">
        <v>9</v>
      </c>
      <c r="C19" s="31" t="s">
        <v>17</v>
      </c>
      <c r="D19" s="32">
        <v>1810</v>
      </c>
      <c r="E19" s="33">
        <v>4.5572424906211446E-2</v>
      </c>
      <c r="F19" s="32">
        <v>2003</v>
      </c>
      <c r="G19" s="33">
        <v>5.27855373425394E-2</v>
      </c>
      <c r="H19" s="34">
        <v>-9.6355466799800338E-2</v>
      </c>
      <c r="I19" s="32">
        <v>1850</v>
      </c>
      <c r="J19" s="34">
        <v>-2.1621621621621623E-2</v>
      </c>
      <c r="K19" s="32">
        <v>21507</v>
      </c>
      <c r="L19" s="33">
        <v>4.894807275640442E-2</v>
      </c>
      <c r="M19" s="32">
        <v>22317</v>
      </c>
      <c r="N19" s="33">
        <v>4.6790872037437731E-2</v>
      </c>
      <c r="O19" s="34">
        <v>-3.6295200967871977E-2</v>
      </c>
    </row>
    <row r="20" spans="2:15" ht="14.45" customHeight="1" thickBot="1" x14ac:dyDescent="0.3">
      <c r="B20" s="54">
        <v>10</v>
      </c>
      <c r="C20" s="55" t="s">
        <v>30</v>
      </c>
      <c r="D20" s="52">
        <v>1713</v>
      </c>
      <c r="E20" s="56">
        <v>4.313014578140343E-2</v>
      </c>
      <c r="F20" s="52">
        <v>1431</v>
      </c>
      <c r="G20" s="56">
        <v>3.7711484741474725E-2</v>
      </c>
      <c r="H20" s="53">
        <v>0.19706498951781981</v>
      </c>
      <c r="I20" s="52">
        <v>1381</v>
      </c>
      <c r="J20" s="53">
        <v>0.2404055032585084</v>
      </c>
      <c r="K20" s="52">
        <v>18683</v>
      </c>
      <c r="L20" s="56">
        <v>4.25208928864046E-2</v>
      </c>
      <c r="M20" s="52">
        <v>18159</v>
      </c>
      <c r="N20" s="56">
        <v>3.8073013636592365E-2</v>
      </c>
      <c r="O20" s="53">
        <v>2.885621454925924E-2</v>
      </c>
    </row>
    <row r="21" spans="2:15" ht="14.45" customHeight="1" thickBot="1" x14ac:dyDescent="0.3">
      <c r="B21" s="30">
        <v>11</v>
      </c>
      <c r="C21" s="31" t="s">
        <v>33</v>
      </c>
      <c r="D21" s="32">
        <v>1885</v>
      </c>
      <c r="E21" s="33">
        <v>4.746078505425888E-2</v>
      </c>
      <c r="F21" s="32">
        <v>1070</v>
      </c>
      <c r="G21" s="33">
        <v>2.8197965529963634E-2</v>
      </c>
      <c r="H21" s="34">
        <v>0.76168224299065423</v>
      </c>
      <c r="I21" s="32">
        <v>1751</v>
      </c>
      <c r="J21" s="34">
        <v>7.6527698458024096E-2</v>
      </c>
      <c r="K21" s="32">
        <v>17449</v>
      </c>
      <c r="L21" s="33">
        <v>3.9712415563607231E-2</v>
      </c>
      <c r="M21" s="32">
        <v>17188</v>
      </c>
      <c r="N21" s="33">
        <v>3.6037169358761466E-2</v>
      </c>
      <c r="O21" s="34">
        <v>1.5185012799627584E-2</v>
      </c>
    </row>
    <row r="22" spans="2:15" ht="14.45" customHeight="1" thickBot="1" x14ac:dyDescent="0.3">
      <c r="B22" s="54">
        <v>12</v>
      </c>
      <c r="C22" s="55" t="s">
        <v>21</v>
      </c>
      <c r="D22" s="52">
        <v>959</v>
      </c>
      <c r="E22" s="56">
        <v>2.4145831759699875E-2</v>
      </c>
      <c r="F22" s="52">
        <v>1742</v>
      </c>
      <c r="G22" s="56">
        <v>4.5907342012333319E-2</v>
      </c>
      <c r="H22" s="53">
        <v>-0.44948335246842708</v>
      </c>
      <c r="I22" s="52">
        <v>799</v>
      </c>
      <c r="J22" s="53">
        <v>0.20025031289111395</v>
      </c>
      <c r="K22" s="52">
        <v>12665</v>
      </c>
      <c r="L22" s="56">
        <v>2.8824445132276097E-2</v>
      </c>
      <c r="M22" s="52">
        <v>17565</v>
      </c>
      <c r="N22" s="56">
        <v>3.6827605293614452E-2</v>
      </c>
      <c r="O22" s="53">
        <v>-0.27896384856248224</v>
      </c>
    </row>
    <row r="23" spans="2:15" ht="14.45" customHeight="1" thickBot="1" x14ac:dyDescent="0.3">
      <c r="B23" s="30">
        <v>13</v>
      </c>
      <c r="C23" s="31" t="s">
        <v>27</v>
      </c>
      <c r="D23" s="32">
        <v>1303</v>
      </c>
      <c r="E23" s="33">
        <v>3.280711030541078E-2</v>
      </c>
      <c r="F23" s="32">
        <v>1427</v>
      </c>
      <c r="G23" s="33">
        <v>3.7606071786222529E-2</v>
      </c>
      <c r="H23" s="34">
        <v>-8.6895585143658027E-2</v>
      </c>
      <c r="I23" s="32">
        <v>982</v>
      </c>
      <c r="J23" s="34">
        <v>0.3268839103869654</v>
      </c>
      <c r="K23" s="32">
        <v>12003</v>
      </c>
      <c r="L23" s="33">
        <v>2.7317790361050927E-2</v>
      </c>
      <c r="M23" s="32">
        <v>16821</v>
      </c>
      <c r="N23" s="33">
        <v>3.5267699894328992E-2</v>
      </c>
      <c r="O23" s="34">
        <v>-0.28642767968610661</v>
      </c>
    </row>
    <row r="24" spans="2:15" ht="14.45" customHeight="1" thickBot="1" x14ac:dyDescent="0.3">
      <c r="B24" s="54">
        <v>14</v>
      </c>
      <c r="C24" s="55" t="s">
        <v>28</v>
      </c>
      <c r="D24" s="52">
        <v>1091</v>
      </c>
      <c r="E24" s="56">
        <v>2.7469345620263364E-2</v>
      </c>
      <c r="F24" s="52">
        <v>1365</v>
      </c>
      <c r="G24" s="56">
        <v>3.5972170979813416E-2</v>
      </c>
      <c r="H24" s="53">
        <v>-0.20073260073260069</v>
      </c>
      <c r="I24" s="52">
        <v>891</v>
      </c>
      <c r="J24" s="53">
        <v>0.22446689113355789</v>
      </c>
      <c r="K24" s="52">
        <v>11409</v>
      </c>
      <c r="L24" s="56">
        <v>2.5965897711341331E-2</v>
      </c>
      <c r="M24" s="52">
        <v>13425</v>
      </c>
      <c r="N24" s="56">
        <v>2.8147486539525989E-2</v>
      </c>
      <c r="O24" s="53">
        <v>-0.15016759776536315</v>
      </c>
    </row>
    <row r="25" spans="2:15" ht="14.45" customHeight="1" thickBot="1" x14ac:dyDescent="0.3">
      <c r="B25" s="30">
        <v>15</v>
      </c>
      <c r="C25" s="31" t="s">
        <v>34</v>
      </c>
      <c r="D25" s="32">
        <v>781</v>
      </c>
      <c r="E25" s="33">
        <v>1.966412367500063E-2</v>
      </c>
      <c r="F25" s="32">
        <v>711</v>
      </c>
      <c r="G25" s="33">
        <v>1.8737152796078637E-2</v>
      </c>
      <c r="H25" s="34">
        <v>9.8452883263009827E-2</v>
      </c>
      <c r="I25" s="32">
        <v>855</v>
      </c>
      <c r="J25" s="34">
        <v>-8.6549707602339154E-2</v>
      </c>
      <c r="K25" s="32">
        <v>9843</v>
      </c>
      <c r="L25" s="33">
        <v>2.2401817089379678E-2</v>
      </c>
      <c r="M25" s="32">
        <v>10445</v>
      </c>
      <c r="N25" s="33">
        <v>2.1899478354215938E-2</v>
      </c>
      <c r="O25" s="34">
        <v>-5.7635232168501638E-2</v>
      </c>
    </row>
    <row r="26" spans="2:15" ht="14.45" customHeight="1" thickBot="1" x14ac:dyDescent="0.3">
      <c r="B26" s="54">
        <v>16</v>
      </c>
      <c r="C26" s="55" t="s">
        <v>29</v>
      </c>
      <c r="D26" s="52">
        <v>652</v>
      </c>
      <c r="E26" s="56">
        <v>1.6416144220359041E-2</v>
      </c>
      <c r="F26" s="52">
        <v>698</v>
      </c>
      <c r="G26" s="56">
        <v>1.8394560691508986E-2</v>
      </c>
      <c r="H26" s="53">
        <v>-6.5902578796561584E-2</v>
      </c>
      <c r="I26" s="52">
        <v>671</v>
      </c>
      <c r="J26" s="53">
        <v>-2.8315946348733245E-2</v>
      </c>
      <c r="K26" s="52">
        <v>6857</v>
      </c>
      <c r="L26" s="56">
        <v>1.5605939224004516E-2</v>
      </c>
      <c r="M26" s="52">
        <v>9949</v>
      </c>
      <c r="N26" s="56">
        <v>2.0859541421358964E-2</v>
      </c>
      <c r="O26" s="53">
        <v>-0.31078500351794147</v>
      </c>
    </row>
    <row r="27" spans="2:15" ht="14.45" customHeight="1" thickBot="1" x14ac:dyDescent="0.3">
      <c r="B27" s="30">
        <v>17</v>
      </c>
      <c r="C27" s="31" t="s">
        <v>51</v>
      </c>
      <c r="D27" s="32">
        <v>551</v>
      </c>
      <c r="E27" s="33">
        <v>1.3873152554321828E-2</v>
      </c>
      <c r="F27" s="32">
        <v>444</v>
      </c>
      <c r="G27" s="33">
        <v>1.1700838032994255E-2</v>
      </c>
      <c r="H27" s="34">
        <v>0.24099099099099108</v>
      </c>
      <c r="I27" s="32">
        <v>565</v>
      </c>
      <c r="J27" s="34">
        <v>-2.4778761061946875E-2</v>
      </c>
      <c r="K27" s="32">
        <v>6427</v>
      </c>
      <c r="L27" s="33">
        <v>1.4627296396773666E-2</v>
      </c>
      <c r="M27" s="32">
        <v>6062</v>
      </c>
      <c r="N27" s="33">
        <v>1.2709874368909241E-2</v>
      </c>
      <c r="O27" s="34">
        <v>6.0211151435169974E-2</v>
      </c>
    </row>
    <row r="28" spans="2:15" ht="14.45" customHeight="1" thickBot="1" x14ac:dyDescent="0.3">
      <c r="B28" s="54">
        <v>18</v>
      </c>
      <c r="C28" s="55" t="s">
        <v>40</v>
      </c>
      <c r="D28" s="52">
        <v>589</v>
      </c>
      <c r="E28" s="56">
        <v>1.4829921695999195E-2</v>
      </c>
      <c r="F28" s="52">
        <v>594</v>
      </c>
      <c r="G28" s="56">
        <v>1.5653823854951773E-2</v>
      </c>
      <c r="H28" s="53">
        <v>-8.4175084175084347E-3</v>
      </c>
      <c r="I28" s="52">
        <v>942</v>
      </c>
      <c r="J28" s="53">
        <v>-0.37473460721868368</v>
      </c>
      <c r="K28" s="52">
        <v>6396</v>
      </c>
      <c r="L28" s="56">
        <v>1.4556743076670976E-2</v>
      </c>
      <c r="M28" s="52">
        <v>7028</v>
      </c>
      <c r="N28" s="56">
        <v>1.4735235411529881E-2</v>
      </c>
      <c r="O28" s="53">
        <v>-8.9926010244735344E-2</v>
      </c>
    </row>
    <row r="29" spans="2:15" ht="14.45" customHeight="1" thickBot="1" x14ac:dyDescent="0.3">
      <c r="B29" s="30">
        <v>19</v>
      </c>
      <c r="C29" s="31" t="s">
        <v>26</v>
      </c>
      <c r="D29" s="32">
        <v>444</v>
      </c>
      <c r="E29" s="33">
        <v>1.1179092076440819E-2</v>
      </c>
      <c r="F29" s="32">
        <v>727</v>
      </c>
      <c r="G29" s="33">
        <v>1.9158804617087442E-2</v>
      </c>
      <c r="H29" s="34">
        <v>-0.38927097661623111</v>
      </c>
      <c r="I29" s="32">
        <v>405</v>
      </c>
      <c r="J29" s="34">
        <v>9.6296296296296324E-2</v>
      </c>
      <c r="K29" s="32">
        <v>5618</v>
      </c>
      <c r="L29" s="33">
        <v>1.2786082333448646E-2</v>
      </c>
      <c r="M29" s="32">
        <v>7537</v>
      </c>
      <c r="N29" s="33">
        <v>1.5802428755933511E-2</v>
      </c>
      <c r="O29" s="34">
        <v>-0.25461058776701606</v>
      </c>
    </row>
    <row r="30" spans="2:15" ht="14.45" customHeight="1" thickBot="1" x14ac:dyDescent="0.3">
      <c r="B30" s="54">
        <v>20</v>
      </c>
      <c r="C30" s="55" t="s">
        <v>31</v>
      </c>
      <c r="D30" s="52">
        <v>328</v>
      </c>
      <c r="E30" s="56">
        <v>8.2584283807941184E-3</v>
      </c>
      <c r="F30" s="52">
        <v>584</v>
      </c>
      <c r="G30" s="56">
        <v>1.5390291466821273E-2</v>
      </c>
      <c r="H30" s="53">
        <v>-0.43835616438356162</v>
      </c>
      <c r="I30" s="52">
        <v>537</v>
      </c>
      <c r="J30" s="53">
        <v>-0.38919925512104281</v>
      </c>
      <c r="K30" s="52">
        <v>5055</v>
      </c>
      <c r="L30" s="56">
        <v>1.1504743003841742E-2</v>
      </c>
      <c r="M30" s="52">
        <v>10216</v>
      </c>
      <c r="N30" s="56">
        <v>2.1419346181586408E-2</v>
      </c>
      <c r="O30" s="53">
        <v>-0.50518794048551285</v>
      </c>
    </row>
    <row r="31" spans="2:15" ht="14.45" customHeight="1" thickBot="1" x14ac:dyDescent="0.3">
      <c r="B31" s="96" t="s">
        <v>43</v>
      </c>
      <c r="C31" s="97"/>
      <c r="D31" s="35">
        <f>SUM(D11:D30)</f>
        <v>36707</v>
      </c>
      <c r="E31" s="36">
        <f>D31/D33</f>
        <v>0.92421381272502956</v>
      </c>
      <c r="F31" s="35">
        <f>SUM(F11:F30)</f>
        <v>35293</v>
      </c>
      <c r="G31" s="36">
        <f>F31/F33</f>
        <v>0.93008485742897806</v>
      </c>
      <c r="H31" s="37">
        <f>D31/F31-1</f>
        <v>4.0064602045731368E-2</v>
      </c>
      <c r="I31" s="35">
        <f>SUM(I11:I30)</f>
        <v>34379</v>
      </c>
      <c r="J31" s="36">
        <f>D31/I31-1</f>
        <v>6.7715756711946185E-2</v>
      </c>
      <c r="K31" s="35">
        <f>SUM(K11:K30)</f>
        <v>405068</v>
      </c>
      <c r="L31" s="36">
        <f>K31/K33</f>
        <v>0.92189975055987472</v>
      </c>
      <c r="M31" s="35">
        <f>SUM(M11:M30)</f>
        <v>440805</v>
      </c>
      <c r="N31" s="36">
        <f>M31/M33</f>
        <v>0.92421249937100591</v>
      </c>
      <c r="O31" s="37">
        <f>K31/M31-1</f>
        <v>-8.1072129399621162E-2</v>
      </c>
    </row>
    <row r="32" spans="2:15" ht="14.45" customHeight="1" thickBot="1" x14ac:dyDescent="0.3">
      <c r="B32" s="96" t="s">
        <v>12</v>
      </c>
      <c r="C32" s="97"/>
      <c r="D32" s="38">
        <f>D33-SUM(D11:D30)</f>
        <v>3010</v>
      </c>
      <c r="E32" s="36">
        <f>D32/D33</f>
        <v>7.5786187274970412E-2</v>
      </c>
      <c r="F32" s="38">
        <f>F33-SUM(F11:F30)</f>
        <v>2653</v>
      </c>
      <c r="G32" s="36">
        <f>F32/F33</f>
        <v>6.9915142571021979E-2</v>
      </c>
      <c r="H32" s="37">
        <f>D32/F32-1</f>
        <v>0.13456464379947231</v>
      </c>
      <c r="I32" s="38">
        <f>I33-SUM(I11:I30)</f>
        <v>2618</v>
      </c>
      <c r="J32" s="37">
        <f>D32/I32-1</f>
        <v>0.14973262032085555</v>
      </c>
      <c r="K32" s="38">
        <f>K33-SUM(K11:K30)</f>
        <v>34316</v>
      </c>
      <c r="L32" s="36">
        <f>K32/K33</f>
        <v>7.8100249440125266E-2</v>
      </c>
      <c r="M32" s="38">
        <f>M33-SUM(M11:M30)</f>
        <v>36147</v>
      </c>
      <c r="N32" s="36">
        <f>M32/M33</f>
        <v>7.5787500628994114E-2</v>
      </c>
      <c r="O32" s="37">
        <f>K32/M32-1</f>
        <v>-5.0654272830387037E-2</v>
      </c>
    </row>
    <row r="33" spans="2:16" ht="14.45" customHeight="1" thickBot="1" x14ac:dyDescent="0.3">
      <c r="B33" s="125" t="s">
        <v>13</v>
      </c>
      <c r="C33" s="126"/>
      <c r="D33" s="39">
        <v>39717</v>
      </c>
      <c r="E33" s="40">
        <v>1</v>
      </c>
      <c r="F33" s="39">
        <v>37946</v>
      </c>
      <c r="G33" s="40">
        <v>1.0000000000000004</v>
      </c>
      <c r="H33" s="41">
        <v>4.6671585937911875E-2</v>
      </c>
      <c r="I33" s="39">
        <v>36997</v>
      </c>
      <c r="J33" s="41">
        <v>7.3519474551990704E-2</v>
      </c>
      <c r="K33" s="39">
        <v>439384</v>
      </c>
      <c r="L33" s="40">
        <v>1</v>
      </c>
      <c r="M33" s="39">
        <v>476952</v>
      </c>
      <c r="N33" s="40">
        <v>0.99999999999999989</v>
      </c>
      <c r="O33" s="41">
        <v>-7.8766836075747637E-2</v>
      </c>
      <c r="P33" s="4"/>
    </row>
    <row r="34" spans="2:16" ht="14.45" customHeight="1" x14ac:dyDescent="0.25">
      <c r="B34" s="50" t="s">
        <v>72</v>
      </c>
    </row>
    <row r="35" spans="2:16" x14ac:dyDescent="0.25">
      <c r="B35" s="51" t="s">
        <v>71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H32 J32 O32">
    <cfRule type="cellIs" dxfId="8" priority="7" operator="lessThan">
      <formula>0</formula>
    </cfRule>
  </conditionalFormatting>
  <conditionalFormatting sqref="H31 O31">
    <cfRule type="cellIs" dxfId="7" priority="6" operator="lessThan">
      <formula>0</formula>
    </cfRule>
  </conditionalFormatting>
  <conditionalFormatting sqref="J11:J30 O11:O30 H11:H30">
    <cfRule type="cellIs" dxfId="6" priority="5" operator="lessThan">
      <formula>0</formula>
    </cfRule>
  </conditionalFormatting>
  <conditionalFormatting sqref="L11:L30 N11:O30 D11:E30 G11:J30">
    <cfRule type="cellIs" dxfId="5" priority="4" operator="equal">
      <formula>0</formula>
    </cfRule>
  </conditionalFormatting>
  <conditionalFormatting sqref="F11:F30">
    <cfRule type="cellIs" dxfId="4" priority="3" operator="equal">
      <formula>0</formula>
    </cfRule>
  </conditionalFormatting>
  <conditionalFormatting sqref="K11:K30">
    <cfRule type="cellIs" dxfId="3" priority="2" operator="equal">
      <formula>0</formula>
    </cfRule>
  </conditionalFormatting>
  <conditionalFormatting sqref="M11:M30">
    <cfRule type="cellIs" dxfId="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Passenger Cars - Fuels</vt:lpstr>
      <vt:lpstr>PC for Ind.Customers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2022-12-02T13:10:35Z</dcterms:modified>
</cp:coreProperties>
</file>